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zimplistic0.sharepoint.com/sites/PhilippinesOffice-Work/Shared Documents/Work/"/>
    </mc:Choice>
  </mc:AlternateContent>
  <xr:revisionPtr revIDLastSave="719" documentId="8_{C9F29320-9DAA-4151-A75C-1576D8EEFBEE}" xr6:coauthVersionLast="47" xr6:coauthVersionMax="47" xr10:uidLastSave="{1950F330-5619-47A0-ACC9-AECCDC033B4A}"/>
  <bookViews>
    <workbookView xWindow="-120" yWindow="-120" windowWidth="38640" windowHeight="21120" activeTab="8" xr2:uid="{E9BDA27B-B762-48C7-8F84-2834E76116A2}"/>
  </bookViews>
  <sheets>
    <sheet name="DFMEA" sheetId="9" r:id="rId1"/>
    <sheet name="Wheat Mill EE Architecture" sheetId="1" r:id="rId2"/>
    <sheet name="Wheat Mill EE FLow Chart_Rev3" sheetId="6" r:id="rId3"/>
    <sheet name="Prototype View Screenshots" sheetId="8" r:id="rId4"/>
    <sheet name="Wheat Mill EE FLow Chart_Rev2" sheetId="4" state="hidden" r:id="rId5"/>
    <sheet name="Sensor Placement Diagram" sheetId="5" r:id="rId6"/>
    <sheet name="EE BOM_Off the Shelf" sheetId="3" r:id="rId7"/>
    <sheet name="Wheat Mill EE Flow Chart_Rev1" sheetId="2" state="hidden" r:id="rId8"/>
    <sheet name="Gear Train Calculation" sheetId="7" r:id="rId9"/>
  </sheets>
  <externalReferences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</externalReferences>
  <definedNames>
    <definedName name="__1__123Graph_ACHART_1" hidden="1">[1]B!$D$26:$D$39</definedName>
    <definedName name="__10__123Graph_ACHART_18" hidden="1">[2]Chart!$B$143:$J$143</definedName>
    <definedName name="__100__123Graph_XCHART_30" hidden="1">[2]Chart!$M$86:$U$86</definedName>
    <definedName name="__101__123Graph_XCHART_31" hidden="1">[2]Chart!$B$159:$J$159</definedName>
    <definedName name="__102__123Graph_XCHART_32" hidden="1">[2]Chart!$M$195:$U$195</definedName>
    <definedName name="__103__123Graph_XCHART_33" hidden="1">[2]Chart!$B$250:$J$250</definedName>
    <definedName name="__104__123Graph_XCHART_34" hidden="1">[2]Chart!$M$250:$U$250</definedName>
    <definedName name="__105__123Graph_XCHART_35" hidden="1">[2]Chart!$B$250:$J$250</definedName>
    <definedName name="__106__123Graph_XCHART_36" hidden="1">[2]Chart!$M$250:$U$250</definedName>
    <definedName name="__107__123Graph_XCHART_37" hidden="1">[2]Chart!$B$250:$J$250</definedName>
    <definedName name="__108__123Graph_XCHART_38" hidden="1">[2]Chart!$B$322:$J$322</definedName>
    <definedName name="__109__123Graph_XCHART_39" hidden="1">[2]Chart!$M$322:$U$322</definedName>
    <definedName name="__11__123Graph_ACHART_19" hidden="1">[2]Chart!$M$143:$U$143</definedName>
    <definedName name="__110__123Graph_XCHART_40" hidden="1">[2]Chart!$B$322:$J$322</definedName>
    <definedName name="__111__123Graph_XCHART_41" hidden="1">[2]Chart!$M$322:$U$322</definedName>
    <definedName name="__112__123Graph_XCHART_42" hidden="1">[2]Chart!$B$250:$J$250</definedName>
    <definedName name="__113__123Graph_XCHART_5" hidden="1">[2]Chart!$B$50:$J$50</definedName>
    <definedName name="__114__123Graph_XCHART_6" hidden="1">[2]Chart!$M$195:$U$195</definedName>
    <definedName name="__115__123Graph_XCHART_7" hidden="1">[2]Chart!$B$16:$J$16</definedName>
    <definedName name="__116__123Graph_XCHART_8" hidden="1">[2]Chart!$M$322:$U$322</definedName>
    <definedName name="__117__123Graph_XCHART_9" hidden="1">[2]Chart!$B$33:$J$33</definedName>
    <definedName name="__12__123Graph_ACHART_2" hidden="1">[2]Chart!$M$18:$U$18</definedName>
    <definedName name="__13__123Graph_ACHART_20" hidden="1">[2]Chart!$B$161:$J$161</definedName>
    <definedName name="__14__123Graph_ACHART_21" hidden="1">[2]Chart!$M$161:$U$161</definedName>
    <definedName name="__15__123Graph_ACHART_22" hidden="1">[2]Chart!$B$234:$J$234</definedName>
    <definedName name="__16__123Graph_ACHART_23" hidden="1">[2]Chart!$M$234:$U$234</definedName>
    <definedName name="__17__123Graph_ACHART_24" hidden="1">[2]Chart!$B$252:$J$252</definedName>
    <definedName name="__18__123Graph_ACHART_25" hidden="1">[2]Chart!$M$179:$U$179</definedName>
    <definedName name="__19__123Graph_ACHART_26" hidden="1">[2]Chart!$B$324:$J$324</definedName>
    <definedName name="__2__123Graph_ACHART_10" hidden="1">[2]Chart!$M$35:$U$35</definedName>
    <definedName name="__20__123Graph_ACHART_27" hidden="1">[2]Chart!$M$252:$U$252</definedName>
    <definedName name="__21__123Graph_ACHART_28" hidden="1">[2]Chart!$B$197:$J$197</definedName>
    <definedName name="__22__123Graph_ACHART_29" hidden="1">[2]Chart!$B$106:$J$106</definedName>
    <definedName name="__23__123Graph_ACHART_30" hidden="1">[2]Chart!$M$88:$U$88</definedName>
    <definedName name="__24__123Graph_ACHART_31" hidden="1">[2]Chart!$B$215:$J$215</definedName>
    <definedName name="__25__123Graph_ACHART_32" hidden="1">[2]Chart!$M$215:$U$215</definedName>
    <definedName name="__26__123Graph_ACHART_33" hidden="1">[2]Chart!$B$270:$J$270</definedName>
    <definedName name="__27__123Graph_ACHART_34" hidden="1">[2]Chart!$M$270:$U$270</definedName>
    <definedName name="__28__123Graph_ACHART_35" hidden="1">[2]Chart!$B$288:$J$288</definedName>
    <definedName name="__29__123Graph_ACHART_36" hidden="1">[2]Chart!$M$288:$U$288</definedName>
    <definedName name="__3__123Graph_ACHART_11" hidden="1">[2]Chart!$B$179:$J$179</definedName>
    <definedName name="__30__123Graph_ACHART_37" hidden="1">[2]Chart!$B$306:$J$306</definedName>
    <definedName name="__31__123Graph_ACHART_38" hidden="1">[2]Chart!$B$342:$J$342</definedName>
    <definedName name="__32__123Graph_ACHART_39" hidden="1">[2]Chart!$M$342:$U$342</definedName>
    <definedName name="__33__123Graph_ACHART_40" hidden="1">[2]Chart!$B$360:$J$360</definedName>
    <definedName name="__34__123Graph_ACHART_41" hidden="1">[2]Chart!$M$360:$U$360</definedName>
    <definedName name="__35__123Graph_ACHART_42" hidden="1">[2]Chart!$M$306:$U$306</definedName>
    <definedName name="__36__123Graph_ACHART_5" hidden="1">[2]Chart!$B$52:$J$52</definedName>
    <definedName name="__37__123Graph_ACHART_6" hidden="1">[3]WkQL!$D$27:$D$54</definedName>
    <definedName name="__38__123Graph_ACHART_7" hidden="1">[2]Chart!$B$18:$J$18</definedName>
    <definedName name="__39__123Graph_ACHART_8" hidden="1">[2]Chart!$M$324:$U$324</definedName>
    <definedName name="__4__123Graph_ACHART_12" hidden="1">[2]Chart!$M$52:$U$52</definedName>
    <definedName name="__40__123Graph_ACHART_9" hidden="1">[2]Chart!$B$35:$J$35</definedName>
    <definedName name="__41__123Graph_BCHART_10" hidden="1">[2]Chart!$M$34:$U$34</definedName>
    <definedName name="__42__123Graph_BCHART_11" hidden="1">[2]Chart!$B$178:$I$178</definedName>
    <definedName name="__43__123Graph_BCHART_12" hidden="1">[2]Chart!$M$51:$U$51</definedName>
    <definedName name="__44__123Graph_BCHART_13" hidden="1">[2]Chart!$B$69:$J$69</definedName>
    <definedName name="__45__123Graph_BCHART_14" hidden="1">[2]Chart!$M$69:$U$69</definedName>
    <definedName name="__46__123Graph_BCHART_15" hidden="1">[2]Chart!$B$87:$J$87</definedName>
    <definedName name="__47__123Graph_BCHART_16" hidden="1">[2]Chart!$B$124:$J$124</definedName>
    <definedName name="__48__123Graph_BCHART_17" hidden="1">[2]Chart!$M$124:$U$124</definedName>
    <definedName name="__49__123Graph_BCHART_18" hidden="1">[2]Chart!$B$142:$J$142</definedName>
    <definedName name="__5__123Graph_ACHART_13" hidden="1">[2]Chart!$B$70:$J$70</definedName>
    <definedName name="__50__123Graph_BCHART_19" hidden="1">[2]Chart!$M$142:$U$142</definedName>
    <definedName name="__51__123Graph_BCHART_2" hidden="1">[2]Chart!$M$17:$T$17</definedName>
    <definedName name="__52__123Graph_BCHART_20" hidden="1">[2]Chart!$B$160:$I$160</definedName>
    <definedName name="__53__123Graph_BCHART_21" hidden="1">[2]Chart!$M$160:$T$160</definedName>
    <definedName name="__54__123Graph_BCHART_22" hidden="1">[2]Chart!$B$233:$J$233</definedName>
    <definedName name="__55__123Graph_BCHART_23" hidden="1">[2]Chart!$M$233:$U$233</definedName>
    <definedName name="__56__123Graph_BCHART_24" hidden="1">[2]Chart!$B$251:$J$251</definedName>
    <definedName name="__57__123Graph_BCHART_25" hidden="1">[2]Chart!$M$178:$T$178</definedName>
    <definedName name="__58__123Graph_BCHART_26" hidden="1">[2]Chart!$B$323:$J$323</definedName>
    <definedName name="__59__123Graph_BCHART_27" hidden="1">[2]Chart!$M$251:$T$251</definedName>
    <definedName name="__6__123Graph_ACHART_14" hidden="1">[2]Chart!$M$70:$U$70</definedName>
    <definedName name="__60__123Graph_BCHART_28" hidden="1">[2]Chart!$B$196:$I$196</definedName>
    <definedName name="__61__123Graph_BCHART_29" hidden="1">[2]Chart!$B$105:$J$105</definedName>
    <definedName name="__62__123Graph_BCHART_30" hidden="1">[2]Chart!$M$87:$U$87</definedName>
    <definedName name="__63__123Graph_BCHART_31" hidden="1">[2]Chart!$B$214:$I$214</definedName>
    <definedName name="__64__123Graph_BCHART_32" hidden="1">[2]Chart!$M$214:$T$214</definedName>
    <definedName name="__65__123Graph_BCHART_33" hidden="1">[2]Chart!$B$269:$J$269</definedName>
    <definedName name="__66__123Graph_BCHART_34" hidden="1">[2]Chart!$M$269:$T$269</definedName>
    <definedName name="__67__123Graph_BCHART_35" hidden="1">[2]Chart!$B$287:$J$287</definedName>
    <definedName name="__68__123Graph_BCHART_36" hidden="1">[2]Chart!$M$287:$T$287</definedName>
    <definedName name="__69__123Graph_BCHART_37" hidden="1">[2]Chart!$B$305:$J$305</definedName>
    <definedName name="__7__123Graph_ACHART_15" hidden="1">[2]Chart!$B$88:$J$88</definedName>
    <definedName name="__70__123Graph_BCHART_38" hidden="1">[2]Chart!$B$341:$J$341</definedName>
    <definedName name="__71__123Graph_BCHART_39" hidden="1">[2]Chart!$M$341:$U$341</definedName>
    <definedName name="__72__123Graph_BCHART_40" hidden="1">[2]Chart!$B$359:$J$359</definedName>
    <definedName name="__73__123Graph_BCHART_41" hidden="1">[2]Chart!$M$359:$U$359</definedName>
    <definedName name="__74__123Graph_BCHART_42" hidden="1">[2]Chart!$M$305:$U$305</definedName>
    <definedName name="__75__123Graph_BCHART_5" hidden="1">[2]Chart!$B$51:$J$51</definedName>
    <definedName name="__76__123Graph_BCHART_6" hidden="1">[2]Chart!$M$196:$T$196</definedName>
    <definedName name="__77__123Graph_BCHART_7" hidden="1">[2]Chart!$B$17:$J$17</definedName>
    <definedName name="__78__123Graph_BCHART_8" hidden="1">[2]Chart!$M$323:$U$323</definedName>
    <definedName name="__79__123Graph_BCHART_9" hidden="1">[2]Chart!$B$34:$J$34</definedName>
    <definedName name="__8__123Graph_ACHART_16" hidden="1">[2]Chart!$B$125:$J$125</definedName>
    <definedName name="__80__123Graph_XCHART_10" hidden="1">[2]Chart!$M$33:$U$33</definedName>
    <definedName name="__81__123Graph_XCHART_11" hidden="1">[2]Chart!$B$159:$J$159</definedName>
    <definedName name="__82__123Graph_XCHART_13" hidden="1">[2]Chart!$B$68:$J$68</definedName>
    <definedName name="__83__123Graph_XCHART_14" hidden="1">[2]Chart!$M$68:$U$68</definedName>
    <definedName name="__84__123Graph_XCHART_15" hidden="1">[2]Chart!$B$86:$J$86</definedName>
    <definedName name="__85__123Graph_XCHART_16" hidden="1">[2]Chart!$B$123:$J$123</definedName>
    <definedName name="__86__123Graph_XCHART_17" hidden="1">[2]Chart!$M$123:$U$123</definedName>
    <definedName name="__87__123Graph_XCHART_18" hidden="1">[2]Chart!$B$141:$J$141</definedName>
    <definedName name="__88__123Graph_XCHART_19" hidden="1">[2]Chart!$M$141:$U$141</definedName>
    <definedName name="__89__123Graph_XCHART_2" hidden="1">[2]Chart!$M$16:$U$16</definedName>
    <definedName name="__9__123Graph_ACHART_17" hidden="1">[2]Chart!$M$125:$U$125</definedName>
    <definedName name="__90__123Graph_XCHART_20" hidden="1">[2]Chart!$B$159:$J$159</definedName>
    <definedName name="__91__123Graph_XCHART_21" hidden="1">[2]Chart!$M$159:$U$159</definedName>
    <definedName name="__92__123Graph_XCHART_22" hidden="1">[2]Chart!$B$232:$J$232</definedName>
    <definedName name="__93__123Graph_XCHART_23" hidden="1">[2]Chart!$M$232:$U$232</definedName>
    <definedName name="__94__123Graph_XCHART_24" hidden="1">[2]Chart!$B$250:$J$250</definedName>
    <definedName name="__95__123Graph_XCHART_25" hidden="1">[2]Chart!$M$159:$U$159</definedName>
    <definedName name="__96__123Graph_XCHART_26" hidden="1">[2]Chart!$B$322:$J$322</definedName>
    <definedName name="__97__123Graph_XCHART_27" hidden="1">[2]Chart!$M$250:$U$250</definedName>
    <definedName name="__98__123Graph_XCHART_28" hidden="1">[2]Chart!$B$159:$J$159</definedName>
    <definedName name="__99__123Graph_XCHART_29" hidden="1">[2]Chart!$B$104:$J$104</definedName>
    <definedName name="_1__123Graph_ACHART_1" hidden="1">[1]B!$D$26:$D$39</definedName>
    <definedName name="_10__123Graph_ACHART_18" hidden="1">[2]Chart!$B$143:$J$143</definedName>
    <definedName name="_100__123Graph_XCHART_30" hidden="1">[2]Chart!$M$86:$U$86</definedName>
    <definedName name="_101__123Graph_XCHART_31" hidden="1">[2]Chart!$B$159:$J$159</definedName>
    <definedName name="_102__123Graph_XCHART_32" hidden="1">[2]Chart!$M$195:$U$195</definedName>
    <definedName name="_103__123Graph_XCHART_33" hidden="1">[2]Chart!$B$250:$J$250</definedName>
    <definedName name="_104__123Graph_XCHART_34" hidden="1">[2]Chart!$M$250:$U$250</definedName>
    <definedName name="_105__123Graph_XCHART_35" hidden="1">[2]Chart!$B$250:$J$250</definedName>
    <definedName name="_106__123Graph_XCHART_36" hidden="1">[2]Chart!$M$250:$U$250</definedName>
    <definedName name="_107__123Graph_XCHART_37" hidden="1">[2]Chart!$B$250:$J$250</definedName>
    <definedName name="_108__123Graph_XCHART_38" hidden="1">[2]Chart!$B$322:$J$322</definedName>
    <definedName name="_109__123Graph_XCHART_39" hidden="1">[2]Chart!$M$322:$U$322</definedName>
    <definedName name="_11__123Graph_ACHART_19" hidden="1">[2]Chart!$M$143:$U$143</definedName>
    <definedName name="_110__123Graph_XCHART_40" hidden="1">[2]Chart!$B$322:$J$322</definedName>
    <definedName name="_111__123Graph_XCHART_41" hidden="1">[2]Chart!$M$322:$U$322</definedName>
    <definedName name="_112__123Graph_XCHART_42" hidden="1">[2]Chart!$B$250:$J$250</definedName>
    <definedName name="_113__123Graph_XCHART_5" hidden="1">[2]Chart!$B$50:$J$50</definedName>
    <definedName name="_114__123Graph_XCHART_6" hidden="1">[2]Chart!$M$195:$U$195</definedName>
    <definedName name="_115__123Graph_XCHART_7" hidden="1">[2]Chart!$B$16:$J$16</definedName>
    <definedName name="_116__123Graph_XCHART_8" hidden="1">[2]Chart!$M$322:$U$322</definedName>
    <definedName name="_117__123Graph_XCHART_9" hidden="1">[2]Chart!$B$33:$J$33</definedName>
    <definedName name="_12__123Graph_ACHART_2" hidden="1">[2]Chart!$M$18:$U$18</definedName>
    <definedName name="_13__123Graph_ACHART_20" hidden="1">[2]Chart!$B$161:$J$161</definedName>
    <definedName name="_14__123Graph_ACHART_21" hidden="1">[2]Chart!$M$161:$U$161</definedName>
    <definedName name="_15__123Graph_ACHART_22" hidden="1">[2]Chart!$B$234:$J$234</definedName>
    <definedName name="_16__123Graph_ACHART_23" hidden="1">[2]Chart!$M$234:$U$234</definedName>
    <definedName name="_17__123Graph_ACHART_24" hidden="1">[2]Chart!$B$252:$J$252</definedName>
    <definedName name="_18__123Graph_ACHART_25" hidden="1">[2]Chart!$M$179:$U$179</definedName>
    <definedName name="_19__123Graph_ACHART_26" hidden="1">[2]Chart!$B$324:$J$324</definedName>
    <definedName name="_2__123Graph_ACHART_10" hidden="1">[2]Chart!$M$35:$U$35</definedName>
    <definedName name="_20__123Graph_ACHART_27" hidden="1">[2]Chart!$M$252:$U$252</definedName>
    <definedName name="_21__123Graph_ACHART_28" hidden="1">[2]Chart!$B$197:$J$197</definedName>
    <definedName name="_22__123Graph_ACHART_29" hidden="1">[2]Chart!$B$106:$J$106</definedName>
    <definedName name="_23__123Graph_ACHART_30" hidden="1">[2]Chart!$M$88:$U$88</definedName>
    <definedName name="_24__123Graph_ACHART_31" hidden="1">[2]Chart!$B$215:$J$215</definedName>
    <definedName name="_25__123Graph_ACHART_32" hidden="1">[2]Chart!$M$215:$U$215</definedName>
    <definedName name="_26__123Graph_ACHART_33" hidden="1">[2]Chart!$B$270:$J$270</definedName>
    <definedName name="_27__123Graph_ACHART_34" hidden="1">[2]Chart!$M$270:$U$270</definedName>
    <definedName name="_28__123Graph_ACHART_35" hidden="1">[2]Chart!$B$288:$J$288</definedName>
    <definedName name="_29__123Graph_ACHART_36" hidden="1">[2]Chart!$M$288:$U$288</definedName>
    <definedName name="_3__123Graph_ACHART_11" hidden="1">[2]Chart!$B$179:$J$179</definedName>
    <definedName name="_30__123Graph_ACHART_37" hidden="1">[2]Chart!$B$306:$J$306</definedName>
    <definedName name="_31__123Graph_ACHART_38" hidden="1">[2]Chart!$B$342:$J$342</definedName>
    <definedName name="_32__123Graph_ACHART_39" hidden="1">[2]Chart!$M$342:$U$342</definedName>
    <definedName name="_33__123Graph_ACHART_40" hidden="1">[2]Chart!$B$360:$J$360</definedName>
    <definedName name="_34__123Graph_ACHART_41" hidden="1">[2]Chart!$M$360:$U$360</definedName>
    <definedName name="_35__123Graph_ACHART_42" hidden="1">[2]Chart!$M$306:$U$306</definedName>
    <definedName name="_36__123Graph_ACHART_5" hidden="1">[2]Chart!$B$52:$J$52</definedName>
    <definedName name="_37__123Graph_ACHART_6" hidden="1">[3]WkQL!$D$27:$D$54</definedName>
    <definedName name="_38__123Graph_ACHART_7" hidden="1">[2]Chart!$B$18:$J$18</definedName>
    <definedName name="_39__123Graph_ACHART_8" hidden="1">[2]Chart!$M$324:$U$324</definedName>
    <definedName name="_4__123Graph_ACHART_12" hidden="1">[2]Chart!$M$52:$U$52</definedName>
    <definedName name="_40__123Graph_ACHART_9" hidden="1">[2]Chart!$B$35:$J$35</definedName>
    <definedName name="_41__123Graph_BCHART_10" hidden="1">[2]Chart!$M$34:$U$34</definedName>
    <definedName name="_42__123Graph_BCHART_11" hidden="1">[2]Chart!$B$178:$I$178</definedName>
    <definedName name="_43__123Graph_BCHART_12" hidden="1">[2]Chart!$M$51:$U$51</definedName>
    <definedName name="_44__123Graph_BCHART_13" hidden="1">[2]Chart!$B$69:$J$69</definedName>
    <definedName name="_45__123Graph_BCHART_14" hidden="1">[2]Chart!$M$69:$U$69</definedName>
    <definedName name="_46__123Graph_BCHART_15" hidden="1">[2]Chart!$B$87:$J$87</definedName>
    <definedName name="_47__123Graph_BCHART_16" hidden="1">[2]Chart!$B$124:$J$124</definedName>
    <definedName name="_48__123Graph_BCHART_17" hidden="1">[2]Chart!$M$124:$U$124</definedName>
    <definedName name="_49__123Graph_BCHART_18" hidden="1">[2]Chart!$B$142:$J$142</definedName>
    <definedName name="_5__123Graph_ACHART_13" hidden="1">[2]Chart!$B$70:$J$70</definedName>
    <definedName name="_50__123Graph_BCHART_19" hidden="1">[2]Chart!$M$142:$U$142</definedName>
    <definedName name="_51__123Graph_BCHART_2" hidden="1">[2]Chart!$M$17:$T$17</definedName>
    <definedName name="_52__123Graph_BCHART_20" hidden="1">[2]Chart!$B$160:$I$160</definedName>
    <definedName name="_53__123Graph_BCHART_21" hidden="1">[2]Chart!$M$160:$T$160</definedName>
    <definedName name="_54__123Graph_BCHART_22" hidden="1">[2]Chart!$B$233:$J$233</definedName>
    <definedName name="_55__123Graph_BCHART_23" hidden="1">[2]Chart!$M$233:$U$233</definedName>
    <definedName name="_56__123Graph_BCHART_24" hidden="1">[2]Chart!$B$251:$J$251</definedName>
    <definedName name="_57__123Graph_BCHART_25" hidden="1">[2]Chart!$M$178:$T$178</definedName>
    <definedName name="_58__123Graph_BCHART_26" hidden="1">[2]Chart!$B$323:$J$323</definedName>
    <definedName name="_59__123Graph_BCHART_27" hidden="1">[2]Chart!$M$251:$T$251</definedName>
    <definedName name="_6__123Graph_ACHART_14" hidden="1">[2]Chart!$M$70:$U$70</definedName>
    <definedName name="_60__123Graph_BCHART_28" hidden="1">[2]Chart!$B$196:$I$196</definedName>
    <definedName name="_61__123Graph_BCHART_29" hidden="1">[2]Chart!$B$105:$J$105</definedName>
    <definedName name="_62__123Graph_BCHART_30" hidden="1">[2]Chart!$M$87:$U$87</definedName>
    <definedName name="_63__123Graph_BCHART_31" hidden="1">[2]Chart!$B$214:$I$214</definedName>
    <definedName name="_64__123Graph_BCHART_32" hidden="1">[2]Chart!$M$214:$T$214</definedName>
    <definedName name="_65__123Graph_BCHART_33" hidden="1">[2]Chart!$B$269:$J$269</definedName>
    <definedName name="_66__123Graph_BCHART_34" hidden="1">[2]Chart!$M$269:$T$269</definedName>
    <definedName name="_67__123Graph_BCHART_35" hidden="1">[2]Chart!$B$287:$J$287</definedName>
    <definedName name="_68__123Graph_BCHART_36" hidden="1">[2]Chart!$M$287:$T$287</definedName>
    <definedName name="_69__123Graph_BCHART_37" hidden="1">[2]Chart!$B$305:$J$305</definedName>
    <definedName name="_7__123Graph_ACHART_15" hidden="1">[2]Chart!$B$88:$J$88</definedName>
    <definedName name="_70__123Graph_BCHART_38" hidden="1">[2]Chart!$B$341:$J$341</definedName>
    <definedName name="_71__123Graph_BCHART_39" hidden="1">[2]Chart!$M$341:$U$341</definedName>
    <definedName name="_72__123Graph_BCHART_40" hidden="1">[2]Chart!$B$359:$J$359</definedName>
    <definedName name="_73__123Graph_BCHART_41" hidden="1">[2]Chart!$M$359:$U$359</definedName>
    <definedName name="_74__123Graph_BCHART_42" hidden="1">[2]Chart!$M$305:$U$305</definedName>
    <definedName name="_75__123Graph_BCHART_5" hidden="1">[2]Chart!$B$51:$J$51</definedName>
    <definedName name="_76__123Graph_BCHART_6" hidden="1">[2]Chart!$M$196:$T$196</definedName>
    <definedName name="_77__123Graph_BCHART_7" hidden="1">[2]Chart!$B$17:$J$17</definedName>
    <definedName name="_78__123Graph_BCHART_8" hidden="1">[2]Chart!$M$323:$U$323</definedName>
    <definedName name="_79__123Graph_BCHART_9" hidden="1">[2]Chart!$B$34:$J$34</definedName>
    <definedName name="_8__123Graph_ACHART_16" hidden="1">[2]Chart!$B$125:$J$125</definedName>
    <definedName name="_80__123Graph_XCHART_10" hidden="1">[2]Chart!$M$33:$U$33</definedName>
    <definedName name="_81__123Graph_XCHART_11" hidden="1">[2]Chart!$B$159:$J$159</definedName>
    <definedName name="_82__123Graph_XCHART_13" hidden="1">[2]Chart!$B$68:$J$68</definedName>
    <definedName name="_83__123Graph_XCHART_14" hidden="1">[2]Chart!$M$68:$U$68</definedName>
    <definedName name="_84__123Graph_XCHART_15" hidden="1">[2]Chart!$B$86:$J$86</definedName>
    <definedName name="_85__123Graph_XCHART_16" hidden="1">[2]Chart!$B$123:$J$123</definedName>
    <definedName name="_86__123Graph_XCHART_17" hidden="1">[2]Chart!$M$123:$U$123</definedName>
    <definedName name="_87__123Graph_XCHART_18" hidden="1">[2]Chart!$B$141:$J$141</definedName>
    <definedName name="_88__123Graph_XCHART_19" hidden="1">[2]Chart!$M$141:$U$141</definedName>
    <definedName name="_89__123Graph_XCHART_2" hidden="1">[2]Chart!$M$16:$U$16</definedName>
    <definedName name="_9__123Graph_ACHART_17" hidden="1">[2]Chart!$M$125:$U$125</definedName>
    <definedName name="_90__123Graph_XCHART_20" hidden="1">[2]Chart!$B$159:$J$159</definedName>
    <definedName name="_91__123Graph_XCHART_21" hidden="1">[2]Chart!$M$159:$U$159</definedName>
    <definedName name="_92__123Graph_XCHART_22" hidden="1">[2]Chart!$B$232:$J$232</definedName>
    <definedName name="_93__123Graph_XCHART_23" hidden="1">[2]Chart!$M$232:$U$232</definedName>
    <definedName name="_94__123Graph_XCHART_24" hidden="1">[2]Chart!$B$250:$J$250</definedName>
    <definedName name="_95__123Graph_XCHART_25" hidden="1">[2]Chart!$M$159:$U$159</definedName>
    <definedName name="_96__123Graph_XCHART_26" hidden="1">[2]Chart!$B$322:$J$322</definedName>
    <definedName name="_97__123Graph_XCHART_27" hidden="1">[2]Chart!$M$250:$U$250</definedName>
    <definedName name="_98__123Graph_XCHART_28" hidden="1">[2]Chart!$B$159:$J$159</definedName>
    <definedName name="_99__123Graph_XCHART_29" hidden="1">[2]Chart!$B$104:$J$104</definedName>
    <definedName name="_xlnm._FilterDatabase" localSheetId="0" hidden="1">DFMEA!$A$9:$U$17</definedName>
    <definedName name="_Order1" hidden="1">0</definedName>
    <definedName name="_Order2" hidden="1">0</definedName>
    <definedName name="_Sort" hidden="1">[3]WkQL!$B$27:$E$56</definedName>
    <definedName name="A">#REF!</definedName>
    <definedName name="b">#REF!</definedName>
    <definedName name="BudgID_2_Categ">'[4]MAY v-lk-up (SAVE)'!$A$2:$I$218</definedName>
    <definedName name="BudID_Link_to_Amts2">#REF!</definedName>
    <definedName name="crossref">[5]XREF!#REF!</definedName>
    <definedName name="d">#REF!</definedName>
    <definedName name="Deltek">#REF!</definedName>
    <definedName name="DL_MAN">#REF!</definedName>
    <definedName name="DL_MAN_REV2">#REF!</definedName>
    <definedName name="e">#REF!</definedName>
    <definedName name="Engineering">#REF!</definedName>
    <definedName name="fds">#REF!</definedName>
    <definedName name="FGDFG">#REF!</definedName>
    <definedName name="Finance">#REF!</definedName>
    <definedName name="HR">#REF!</definedName>
    <definedName name="inv">[6]data!$A$1:$I$2081</definedName>
    <definedName name="IT">#REF!</definedName>
    <definedName name="KEM1HYP_COM">#REF!</definedName>
    <definedName name="l" hidden="1">#REF!</definedName>
    <definedName name="LOOKUP">[7]XREF!#REF!</definedName>
    <definedName name="Margin">[8]Summary!#REF!</definedName>
    <definedName name="MKT">#REF!</definedName>
    <definedName name="MyDims">#REF!</definedName>
    <definedName name="MyRow">#REF!</definedName>
    <definedName name="MyRows">#REF!</definedName>
    <definedName name="No_Die_Spare">#REF!</definedName>
    <definedName name="Originator">'[9]CAR Sheet 1'!#REF!</definedName>
    <definedName name="p">#REF!</definedName>
    <definedName name="Palio">#REF!</definedName>
    <definedName name="PRICE">#REF!</definedName>
    <definedName name="Project">#REF!</definedName>
    <definedName name="q" hidden="1">#REF!</definedName>
    <definedName name="QA">#REF!</definedName>
    <definedName name="Rebate">#REF!</definedName>
    <definedName name="SC">#REF!</definedName>
    <definedName name="tblValidTests">[10]TestList!$A$22:$A$49</definedName>
    <definedName name="u">#REF!</definedName>
    <definedName name="Untitled">#REF!</definedName>
    <definedName name="UOFM">'[11]UOFM &amp; VAM'!$A$1:$F$84</definedName>
    <definedName name="UOM">[12]UOM!$A$1:$F$87</definedName>
    <definedName name="v">#REF!</definedName>
    <definedName name="VAM">#REF!</definedName>
    <definedName name="WWS">#REF!</definedName>
    <definedName name="x">#REF!</definedName>
    <definedName name="xlBias">#REF!</definedName>
    <definedName name="xlBiasRange">[13]DispVsBiasI!$B$16</definedName>
    <definedName name="xlBiasStep">[13]DispVsBiasI!$B$17</definedName>
    <definedName name="xlBridgeFnc">#REF!</definedName>
    <definedName name="xlComplex1">#REF!</definedName>
    <definedName name="xlComplex2">#REF!</definedName>
    <definedName name="xlCoupler">#REF!</definedName>
    <definedName name="xlDate">#REF!</definedName>
    <definedName name="xlDrive">'[14]Mag Rad data'!$B$13</definedName>
    <definedName name="xlDriveType">#REF!</definedName>
    <definedName name="xlDSAAverages">#REF!</definedName>
    <definedName name="xlDSAResolution">#REF!</definedName>
    <definedName name="xlFreq">'[15]THDvsSPL 1st. @944Hz'!$B$13</definedName>
    <definedName name="xlInsertAddress">#REF!</definedName>
    <definedName name="xlModelDescription">#REF!</definedName>
    <definedName name="xlModelNumber">#REF!</definedName>
    <definedName name="xlNumberOfHarmonics">#REF!</definedName>
    <definedName name="xlPPD">'[14]Mag Rad data'!$B$17</definedName>
    <definedName name="xlProjectNumber">#REF!</definedName>
    <definedName name="xlReferences">#REF!</definedName>
    <definedName name="xlRequestedBy">#REF!</definedName>
    <definedName name="xlSettlingDelay">#REF!</definedName>
    <definedName name="xlStartDrive">#REF!</definedName>
    <definedName name="xlStartFreq">'[14]Mag Rad data'!$B$15</definedName>
    <definedName name="xlStartLevel">'[10]HDBuzzVsSPL (200Hz)'!$B$16</definedName>
    <definedName name="xlStats">#REF!</definedName>
    <definedName name="xlSteppedSineWaveform">#REF!</definedName>
    <definedName name="xlStopDrive">'[10]MaxIOAtTHD(10%)'!$B$15</definedName>
    <definedName name="xlStopFreq">'[14]Mag Rad data'!$B$16</definedName>
    <definedName name="xlStopLevel">'[10]HDBuzzVsSPL (200Hz)'!$B$17</definedName>
    <definedName name="xlStopTHD">'[10]MaxIOAtTHD(10%)'!$B$22</definedName>
    <definedName name="xlTestedBy">#REF!</definedName>
    <definedName name="xlTestObjective">#REF!</definedName>
    <definedName name="xlTestSystem">#REF!</definedName>
    <definedName name="xlTubing">#REF!</definedName>
    <definedName name="xlVdd">#REF!</definedName>
    <definedName name="y">#REF!</definedName>
    <definedName name="z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5" i="7" l="1"/>
  <c r="J4" i="7"/>
  <c r="D7" i="7"/>
  <c r="C8" i="7"/>
  <c r="S35" i="7"/>
  <c r="O35" i="7"/>
  <c r="S34" i="7"/>
  <c r="O33" i="7"/>
  <c r="S33" i="7" s="1"/>
  <c r="S32" i="7"/>
  <c r="Q32" i="7"/>
  <c r="Q33" i="7" s="1"/>
  <c r="Q34" i="7" s="1"/>
  <c r="Q35" i="7" s="1"/>
  <c r="S31" i="7"/>
  <c r="Q31" i="7"/>
  <c r="P31" i="7"/>
  <c r="P32" i="7" s="1"/>
  <c r="P33" i="7" s="1"/>
  <c r="P34" i="7" s="1"/>
  <c r="P35" i="7" s="1"/>
  <c r="O31" i="7"/>
  <c r="S30" i="7"/>
  <c r="B7" i="7"/>
  <c r="P25" i="7"/>
  <c r="S27" i="7"/>
  <c r="O27" i="7"/>
  <c r="S26" i="7"/>
  <c r="O25" i="7"/>
  <c r="S25" i="7" s="1"/>
  <c r="S24" i="7"/>
  <c r="P23" i="7"/>
  <c r="P24" i="7" s="1"/>
  <c r="P26" i="7" s="1"/>
  <c r="P27" i="7" s="1"/>
  <c r="O23" i="7"/>
  <c r="S23" i="7" s="1"/>
  <c r="S22" i="7"/>
  <c r="B5" i="7"/>
  <c r="Q23" i="7" l="1"/>
  <c r="Q24" i="7" s="1"/>
  <c r="Q25" i="7" s="1"/>
  <c r="Q26" i="7" s="1"/>
  <c r="Q27" i="7" s="1"/>
  <c r="B3" i="7"/>
  <c r="H16" i="7"/>
  <c r="J16" i="7" s="1"/>
  <c r="H15" i="7"/>
  <c r="J15" i="7" s="1"/>
  <c r="H14" i="7"/>
  <c r="J14" i="7" s="1"/>
  <c r="E39" i="7"/>
  <c r="C42" i="7" s="1"/>
  <c r="O18" i="7"/>
  <c r="S18" i="7" s="1"/>
  <c r="S17" i="7"/>
  <c r="O16" i="7"/>
  <c r="S16" i="7" s="1"/>
  <c r="S15" i="7"/>
  <c r="O14" i="7"/>
  <c r="S14" i="7" s="1"/>
  <c r="S13" i="7"/>
  <c r="F2" i="7"/>
  <c r="P14" i="7" l="1"/>
  <c r="P15" i="7" s="1"/>
  <c r="P16" i="7" s="1"/>
  <c r="P17" i="7" s="1"/>
  <c r="P18" i="7" s="1"/>
  <c r="Q14" i="7"/>
  <c r="Q15" i="7" s="1"/>
  <c r="Q16" i="7" s="1"/>
  <c r="Q17" i="7" s="1"/>
  <c r="Q18" i="7" s="1"/>
  <c r="L60" i="9"/>
  <c r="L59" i="9"/>
  <c r="L58" i="9"/>
  <c r="L57" i="9"/>
  <c r="L56" i="9"/>
  <c r="L55" i="9"/>
  <c r="L54" i="9"/>
  <c r="L53" i="9"/>
  <c r="L52" i="9"/>
  <c r="L51" i="9"/>
  <c r="L50" i="9"/>
  <c r="L49" i="9"/>
  <c r="L48" i="9"/>
  <c r="L47" i="9"/>
  <c r="L46" i="9"/>
  <c r="L45" i="9"/>
  <c r="L44" i="9"/>
  <c r="L43" i="9"/>
  <c r="L42" i="9"/>
  <c r="L41" i="9"/>
  <c r="L40" i="9"/>
  <c r="L39" i="9"/>
  <c r="L38" i="9"/>
  <c r="L37" i="9"/>
  <c r="L36" i="9"/>
  <c r="L35" i="9"/>
  <c r="L34" i="9"/>
  <c r="L33" i="9"/>
  <c r="L32" i="9"/>
  <c r="L31" i="9"/>
  <c r="L30" i="9"/>
  <c r="L29" i="9"/>
  <c r="L28" i="9"/>
  <c r="L27" i="9"/>
  <c r="L26" i="9"/>
  <c r="L25" i="9"/>
  <c r="L24" i="9"/>
  <c r="L23" i="9"/>
  <c r="L22" i="9"/>
  <c r="L21" i="9"/>
  <c r="L20" i="9"/>
  <c r="L19" i="9"/>
  <c r="L18" i="9"/>
  <c r="L17" i="9"/>
  <c r="L16" i="9"/>
  <c r="L15" i="9"/>
  <c r="L14" i="9"/>
  <c r="L13" i="9"/>
  <c r="L12" i="9"/>
  <c r="L11" i="9"/>
  <c r="L10" i="9"/>
  <c r="L4" i="3"/>
  <c r="M4" i="3" s="1"/>
  <c r="L9" i="3"/>
  <c r="M9" i="3" s="1"/>
  <c r="L8" i="3"/>
  <c r="M8" i="3" s="1"/>
  <c r="L5" i="3"/>
  <c r="M5" i="3" s="1"/>
  <c r="L6" i="3"/>
  <c r="M6" i="3" s="1"/>
  <c r="L7" i="3"/>
  <c r="M7" i="3" s="1"/>
  <c r="L12" i="3"/>
  <c r="M12" i="3" s="1"/>
  <c r="L13" i="3"/>
  <c r="M13" i="3" s="1"/>
  <c r="L14" i="3"/>
  <c r="M14" i="3" s="1"/>
  <c r="L15" i="3"/>
  <c r="M15" i="3" s="1"/>
  <c r="L16" i="3"/>
  <c r="M16" i="3" s="1"/>
  <c r="L17" i="3"/>
  <c r="M17" i="3" s="1"/>
  <c r="L3" i="3"/>
  <c r="M3" i="3" s="1"/>
  <c r="K19" i="3"/>
  <c r="F3" i="7"/>
  <c r="C3" i="7"/>
  <c r="D3" i="7"/>
  <c r="F4" i="7"/>
  <c r="F5" i="7"/>
  <c r="F6" i="7"/>
  <c r="F7" i="7"/>
  <c r="C4" i="7" l="1"/>
  <c r="C5" i="7" s="1"/>
  <c r="C6" i="7" s="1"/>
  <c r="C7" i="7" s="1"/>
  <c r="D4" i="7"/>
  <c r="D5" i="7" s="1"/>
  <c r="D6" i="7" s="1"/>
  <c r="M19" i="3"/>
  <c r="L19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robert tenaja</author>
  </authors>
  <commentList>
    <comment ref="A9" authorId="0" shapeId="0" xr:uid="{DC252D4F-68EC-462C-9F51-7F73AB519F38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Functions of an item. A function has one or many requirements
(What is the individual task intended by design?)
</t>
        </r>
      </text>
    </comment>
    <comment ref="B9" authorId="0" shapeId="0" xr:uid="{B24B5822-7B80-41D1-AB67-DA838BFC26FC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Requirements of a function. A requirement has one or many potential failure modes.
What can go wrong with this function? </t>
        </r>
      </text>
    </comment>
    <comment ref="D9" authorId="0" shapeId="0" xr:uid="{B6C52E3E-C7AB-45C9-A54C-FF87581736BD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Potential effects of the potential failure mode on the function and customers. What are the consequences of this failure mode? 
</t>
        </r>
      </text>
    </comment>
    <comment ref="E9" authorId="0" shapeId="0" xr:uid="{3A53DFB6-A216-4013-971D-5EC012593C8A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a ranking number reflects the most severe potential effect of a failure mode. Severity ranks on a 1 to 10 scale, 10 is the most severe risk.</t>
        </r>
      </text>
    </comment>
    <comment ref="F9" authorId="0" shapeId="0" xr:uid="{62B54961-C4E7-4464-9E68-77F24B45AB79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Special product characteristic or high-risk failure mode.</t>
        </r>
      </text>
    </comment>
    <comment ref="G9" authorId="0" shapeId="0" xr:uid="{9DA291F1-3411-4ACE-B6CE-836832D96706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The reason why failure happens. A failure mode has one or many potential causes. What is the "root cause" of the failure mode? 
</t>
        </r>
      </text>
    </comment>
    <comment ref="H9" authorId="0" shapeId="0" xr:uid="{15CD9DC4-1A3C-4D0D-98D2-9FAFB42CB52E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(in Control Method): Design action to prevent potential cause to occur.</t>
        </r>
      </text>
    </comment>
    <comment ref="J9" authorId="0" shapeId="0" xr:uid="{4B7D4102-2C99-46E1-AE3C-7D51F208A6B9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(in Control Method) Design action to detect the failure or the cause of the failure if it happens.</t>
        </r>
      </text>
    </comment>
    <comment ref="K9" authorId="0" shapeId="0" xr:uid="{85F158E4-F1EE-4F64-A14F-A94855C18313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a ranking number reflects the best detection control method. Detection ranks on a 1 to 10 scale, 10 means worst detection capability.</t>
        </r>
      </text>
    </comment>
    <comment ref="L9" authorId="0" shapeId="0" xr:uid="{CA548660-4BC2-4386-96D9-1BA7672DC094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(stands for Risk Priority Number) An indication number to evaluate the risk of the process based on Severity, Occurrence, and Detection. Depend on RPN and S, O, D indexes, the responsible team/individual has to decide corrective action needed for each failure mode. RPN formula is: RPN = S x O x D</t>
        </r>
      </text>
    </comment>
    <comment ref="M9" authorId="0" shapeId="0" xr:uid="{B1C45CA9-9E3E-40E6-8CD9-147AB4941D53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Recommended action to eliminate or reduce the chance of the causes of failure mode.</t>
        </r>
      </text>
    </comment>
    <comment ref="N9" authorId="0" shapeId="0" xr:uid="{DF5839DC-122B-45DE-959A-2501A553F723}">
      <text>
        <r>
          <rPr>
            <b/>
            <sz val="9"/>
            <color indexed="81"/>
            <rFont val="Tahoma"/>
            <family val="2"/>
          </rPr>
          <t>robert tenaja:</t>
        </r>
        <r>
          <rPr>
            <sz val="9"/>
            <color indexed="81"/>
            <rFont val="Tahoma"/>
            <family val="2"/>
          </rPr>
          <t xml:space="preserve">
Individual person or team/department who has to complete the recommended action.</t>
        </r>
      </text>
    </comment>
  </commentList>
</comments>
</file>

<file path=xl/sharedStrings.xml><?xml version="1.0" encoding="utf-8"?>
<sst xmlns="http://schemas.openxmlformats.org/spreadsheetml/2006/main" count="479" uniqueCount="234">
  <si>
    <t>FLOWCHART</t>
  </si>
  <si>
    <t xml:space="preserve">Item </t>
  </si>
  <si>
    <t>Type</t>
  </si>
  <si>
    <t>Description</t>
  </si>
  <si>
    <t>Quantity</t>
  </si>
  <si>
    <t>Function/Requirements</t>
  </si>
  <si>
    <t>Spec details</t>
  </si>
  <si>
    <t>EE Proposal</t>
  </si>
  <si>
    <t>link</t>
  </si>
  <si>
    <t>Picture</t>
  </si>
  <si>
    <t>Unit Price (PHP)</t>
  </si>
  <si>
    <t>Total (PHP)</t>
  </si>
  <si>
    <t>$</t>
  </si>
  <si>
    <t>Leadtime</t>
  </si>
  <si>
    <t>Remarks</t>
  </si>
  <si>
    <t>Elec.</t>
  </si>
  <si>
    <t>Optical Sensor (IR)</t>
  </si>
  <si>
    <t>This Sensor will check if Hopper is Empty or have no grain.
'- The motor will not turn on if hopper is empty</t>
  </si>
  <si>
    <t xml:space="preserve">-Dimension = ___?
-Others </t>
  </si>
  <si>
    <t>https://shopee.ph/TCRT5000L-TCRT5000-Reflective-Optical-Sensor-Infrared-IR-Swi-i.31595899.443765767?sp_atk=e64e2b9e-2506-44ca-94a6-1966fd8119bf&amp;xptdk=e64e2b9e-2506-44ca-94a6-1966fd8119bf</t>
  </si>
  <si>
    <t>Capacitive Proximity Sensor</t>
  </si>
  <si>
    <t>-This Sensor will check if Hopper is Critical in level. 
-This sensor will also enable the machine to trigger feedback to a mobile app to order grain or refill grain.</t>
  </si>
  <si>
    <t>Detection distance: 10mm ±10%
Set distance: 0-8mm
Lag distance: less than 10% of the detection distance
Detection object: any dielectric substance
Standard test object: iron SPCC 50*50*1mm
Response frequency: DC:0.5kHz AC:25Hz
Power supply voltage: DC 12-24V (6-36V) ripple (p-p) less than 10% (DC type)
Withstand voltage: AC1000V 50/60Hz 1min between the charging part and the shell
Voltage influence: within the rated power supply voltage range of ±15%, within the detection range of ±10% when it is the rated power supply
voltage value</t>
  </si>
  <si>
    <t>https://www.lazada.com.ph/products/capacitive-proximity-sensor-ljc18a3-b-zby-i1801949402-s7644978230.html?spm=a2o4l.tm80167379.5934338580.1.318324bcwCjmjT.318324bcwCjmjT&amp;priceCompare=skuId%3A7644978230%3Bsource%3Alazada-om%3Bsn%3Adf1ae12b-59cc-4be4-8982-44f406b48519%3BoriginPrice%3A34975%3BvoucherPrice%3A34975%3Btimestamp%3A1670232744182</t>
  </si>
  <si>
    <t>Loadcell</t>
  </si>
  <si>
    <t>- This sensor provides feedback for Container Full, 
-Also other requirement for the load cell feedback to stop the motor if the container is already full.</t>
  </si>
  <si>
    <t>-Kg = 5kg max load
-Dimension = ___?
-Same Sensor used on R2.0</t>
  </si>
  <si>
    <t>https://zimplistic0-my.sharepoint.com/:b:/g/personal/reynald_sabug_zimplistic_com/ERS8Rwk88UlEiOYWqu6qy0QBva128-ZS14Gq8Rs5s3r0tg</t>
  </si>
  <si>
    <r>
      <t xml:space="preserve">Reuse Current Loadcell in Rotimatic 2? </t>
    </r>
    <r>
      <rPr>
        <b/>
        <sz val="11"/>
        <color rgb="FF0000CC"/>
        <rFont val="Calibri"/>
        <family val="2"/>
        <scheme val="minor"/>
      </rPr>
      <t>Yes</t>
    </r>
    <r>
      <rPr>
        <sz val="11"/>
        <color theme="1"/>
        <rFont val="Calibri"/>
        <family val="2"/>
        <scheme val="minor"/>
      </rPr>
      <t xml:space="preserve">
</t>
    </r>
  </si>
  <si>
    <t>Motor with encoder</t>
  </si>
  <si>
    <t>- Used in grinder Grinding.
- Motor is triggered by 
1. Hopper door is closed, 
2. Grain is present, 
3. Flour container inserted
4. Flour container is empty</t>
  </si>
  <si>
    <t>-Size: MAX Dia: 76mm, MAX length: 150mm
-Rated Speed: 3000-4000rpm (83-110rpm after reduction gear train)
-Rated Torque: &gt;6Kg-cm or 0.6N-m (21N-m after gear train)
-Type Input: DC
-Voltage: 220V is Ideal
- Motor Control Requirements: Direction 
Noise: &lt;70dB</t>
  </si>
  <si>
    <t xml:space="preserve">Aliexpress LINK 
Shopee Link: https://shopee.ph/%E2%94%8B%EF%B9%8D250w-220v-4000rpm-Quite-Permanent-Magnet-Dc-Motor-Double-Bearing-Micro-Lathe-77mm-10mm-Shaft-Diame-i.845824823.19140217001
</t>
  </si>
  <si>
    <t>TBD</t>
  </si>
  <si>
    <t>Current Prototype uses: OMMX0001
(MOTOR JOHNSON (HC977LG))
Rated Speed: 3100
Rated Torque: 0.11
24V-DC</t>
  </si>
  <si>
    <t>Motherboard/PCB</t>
  </si>
  <si>
    <t>controller, power supply control/monitor, iot/Wi-Fi compatibility,
Bluetooth compatible, memory for logs,</t>
  </si>
  <si>
    <t>-Size ?
-Others</t>
  </si>
  <si>
    <t>Proposal: use R2.0 components</t>
  </si>
  <si>
    <t>LED</t>
  </si>
  <si>
    <t>UI
-Green Light will on if machine is on grinding
-Red if there is an error
-Yellow on standby mode.</t>
  </si>
  <si>
    <t>-LED Qty =2 (1 for Ui notify, 1 for connectivity)
-LED Colors =  Red, Yellow, Green</t>
  </si>
  <si>
    <t>https://shopee.ph/RGB-LED-5mm-10mm-8mm-4pins-good-for-arduino-i.64815518.1454733470?sp_atk=1478f90d-1db1-45c9-ac46-ae0a064f8861&amp;xptdk=1478f90d-1db1-45c9-ac46-ae0a064f8861</t>
  </si>
  <si>
    <t>IOT module</t>
  </si>
  <si>
    <t>connectivity
-Machine can connect to WIFI
-Machine can connect thru IOT
-Machine can connect thru any Blue tooth devises.</t>
  </si>
  <si>
    <t>https://shopee.ph/ESP32-Development-Board-WiFi-Bluetooth-Ultra-Low-Power-Consumption-Dual-Core-ESP-32-ESP-32S-ESP-32-Similar-ESP8266-i.514175379.10031601681?sp_atk=238e37c5-d2e5-4476-8edd-a1770bc0edd5&amp;xptdk=238e37c5-d2e5-4476-8edd-a1770bc0edd5</t>
  </si>
  <si>
    <t>Wi-Fi Module</t>
  </si>
  <si>
    <t>Bluetooth module</t>
  </si>
  <si>
    <t>Relay sensor</t>
  </si>
  <si>
    <t>Cover and container sensor.
-1. This sensor will detect the presence of the hopper cover at closed position (Motor will not on if cover is open position)
-2. This sensor will detect the presence of flour container (Motor will not on if no container detected)</t>
  </si>
  <si>
    <t>-Voltage
Simple Magnetic Switch preferred for simplicity(like rotimatic 2 door)</t>
  </si>
  <si>
    <t>https://shopee.ph/%E3%80%90MYRIA%E3%80%91-10PCS-Tact-Switch-KW11-3Z-5A-250V-Microswitch-3PIN-Buckle-i.172139501.2894812406?sp_atk=cccd534f-2511-429e-b1cb-0bfab44ab183&amp;xptdk=cccd534f-2511-429e-b1cb-0bfab44ab183</t>
  </si>
  <si>
    <t>Thermocouple</t>
  </si>
  <si>
    <t>motor overheat sensor.
1. Detect certain level of operating temp.
2. Will cut off motor power if temp reach over the desired limit.</t>
  </si>
  <si>
    <t>-Food Grade: No
-Material ?
-Temp Range (overheat limit of motor)
NOTE: Considering Thermostat as a cheaper option as we only need to detect if motor is past its overheat temp and not constantly monitor motor temp.
- also subject for removal if proven unnecessary for machine.</t>
  </si>
  <si>
    <t>https://shopee.ph/Decoration-1PC-K-type-temperature-sensor-thermocouple-probe-cable-wire-0.5-4m-Hope-you-can-enjoy-your-shopping-i.289717566.13771402573?sp_atk=8083b152-624c-4bb0-9a07-d41915cd6ecf&amp;xptdk=8083b152-624c-4bb0-9a07-d41915cd6ecf</t>
  </si>
  <si>
    <t>Suggested 
Thermostat:</t>
  </si>
  <si>
    <t xml:space="preserve">https://www.lazada.com.ph/products/2pcs-thermal-protector-ksd9700-normally-closed-normally-open-5a-temperature-control-switch-metal-housing-i2426940169-s11059614327.html?spm=a2o4l.tm80167379.similar-items.d_1.61b3WU2FWU2FTl.61b3WU2FWU2FTl
</t>
  </si>
  <si>
    <t>power supply</t>
  </si>
  <si>
    <t xml:space="preserve">-Supply power to the Motor, sensors PCB's and other electrical components.
</t>
  </si>
  <si>
    <t>-Size ?
-Output =?
-Others</t>
  </si>
  <si>
    <t>Current Prototype requires 24V DC, 2A Supply for main motor
Proposal: use R2.0 components</t>
  </si>
  <si>
    <t>fuse</t>
  </si>
  <si>
    <t>motherboard protection.
'-Protects the power supply 
-Mother board should have a built in fuse.</t>
  </si>
  <si>
    <t>-Voltage ?
- Current =?</t>
  </si>
  <si>
    <t>https://shopee.ph/10Pcs-Glass-Tube-Fuse-5x20mm-6x30mm-Fast-Quick-Blow-Fuses-250V-0.1A-0.2A-0.5A-0.8A-1A-2A-2.5A-3A-4A-5A-6.3A-7A-8A-i.487295469.13925247783?sp_atk=25eee9d6-863d-4e1a-8ef1-63a6bea9cf3a&amp;xptdk=25eee9d6-863d-4e1a-8ef1-63a6bea9cf3a</t>
  </si>
  <si>
    <t>switch</t>
  </si>
  <si>
    <t>on off machine</t>
  </si>
  <si>
    <t>https://shopee.ph/Knight-Motorcycle-Body-Parts-Universal-Power-Rocker-Gear-Switch-With-Wire-Accessories-Universal-i.351623637.10154872825?sp_atk=a716c62d-88da-4ced-8e1d-98f28df4af0d&amp;xptdk=a716c62d-88da-4ced-8e1d-98f28df4af0d</t>
  </si>
  <si>
    <t xml:space="preserve">Motor for the Hopper gate </t>
  </si>
  <si>
    <t>Close and open the grain feeder
'- Time triggered from the Grinder motor.</t>
  </si>
  <si>
    <t>-Size: 22 x 23 x 12 mm
-RPM?
-Torque 1kg/cm @ 4.8V
-AC/DC: DC
-Voltage 5V</t>
  </si>
  <si>
    <t xml:space="preserve">https://shopee.ph/SG90-Micro-Servo-Motor-for-RC-Helicopter-Model-Airplanes-Mini-Steering-Gear-i.49969001.1183954604?sp_atk=bd0b8ecc-7793-4dd9-865f-e2a5088d7d18&amp;xptdk=bd0b8ecc-7793-4dd9-865f-e2a5088d7d18
</t>
  </si>
  <si>
    <t xml:space="preserve">Current Design Aims to use Servo Motor for Hobby RC Robots.
</t>
  </si>
  <si>
    <t>Total Cost</t>
  </si>
  <si>
    <t>Note:</t>
  </si>
  <si>
    <t>We will benchmark the Roti matic Architecture.</t>
  </si>
  <si>
    <t>DIAMETER</t>
  </si>
  <si>
    <t>Torque</t>
  </si>
  <si>
    <t>SPEED</t>
  </si>
  <si>
    <t>Module</t>
  </si>
  <si>
    <t>TEETH</t>
  </si>
  <si>
    <t>MOTOR</t>
  </si>
  <si>
    <t>GEAR
TEETH</t>
  </si>
  <si>
    <t>OMMX0001</t>
  </si>
  <si>
    <t>Store Bought</t>
  </si>
  <si>
    <t>A</t>
  </si>
  <si>
    <t>Motor RPM</t>
  </si>
  <si>
    <t>Speed</t>
  </si>
  <si>
    <t>B</t>
  </si>
  <si>
    <t>Distace bet Shaft</t>
  </si>
  <si>
    <t>GEAR</t>
  </si>
  <si>
    <t>C</t>
  </si>
  <si>
    <t>Sum of Radius</t>
  </si>
  <si>
    <t>D</t>
  </si>
  <si>
    <t>E</t>
  </si>
  <si>
    <t>F</t>
  </si>
  <si>
    <t>RATIO</t>
  </si>
  <si>
    <t>Potential Failure Mode and Effects Analysis</t>
  </si>
  <si>
    <t>(DFMEA)</t>
  </si>
  <si>
    <t>Product Family:</t>
  </si>
  <si>
    <t>WHEAT CRUSHER</t>
  </si>
  <si>
    <t>FMEA Number :</t>
  </si>
  <si>
    <t>XXXX-XXX</t>
  </si>
  <si>
    <t>Release Level:</t>
  </si>
  <si>
    <t>[ X  ]  NPI</t>
  </si>
  <si>
    <t>[  ]  SUSTAINING</t>
  </si>
  <si>
    <t>Prepared By:</t>
  </si>
  <si>
    <t>Core Team:</t>
  </si>
  <si>
    <t>PRODUCT :</t>
  </si>
  <si>
    <t>ROTIMATIC</t>
  </si>
  <si>
    <t>FMEA Date (Orig.) :</t>
  </si>
  <si>
    <t xml:space="preserve">Key Date : </t>
  </si>
  <si>
    <t>JUNE 03, 2022</t>
  </si>
  <si>
    <t>FMEA Date (Rev.) :</t>
  </si>
  <si>
    <t xml:space="preserve">Safety Productivity, cost envi </t>
  </si>
  <si>
    <t>5M</t>
  </si>
  <si>
    <t>system, procedures, equipment/process full-proofing, skill enhancement</t>
  </si>
  <si>
    <t>Current Process</t>
  </si>
  <si>
    <t>Action Results</t>
  </si>
  <si>
    <t>Item/ Function</t>
  </si>
  <si>
    <t>Requirement</t>
  </si>
  <si>
    <t>Potential Failure Mode</t>
  </si>
  <si>
    <t>Potential Effect(s) of Failure</t>
  </si>
  <si>
    <t>Severity</t>
  </si>
  <si>
    <t>Classification</t>
  </si>
  <si>
    <t>Potential Cause(s) of Failure</t>
  </si>
  <si>
    <t>Design Controls Prevention</t>
  </si>
  <si>
    <t>Occurrence</t>
  </si>
  <si>
    <t>Design Controls Detection</t>
  </si>
  <si>
    <t>Detection</t>
  </si>
  <si>
    <t>RPN</t>
  </si>
  <si>
    <t>Recommended Action</t>
  </si>
  <si>
    <t>Responsibility</t>
  </si>
  <si>
    <t>Target Completion Date</t>
  </si>
  <si>
    <t>Actions Taken</t>
  </si>
  <si>
    <t>Completion Date</t>
  </si>
  <si>
    <t>Motor</t>
  </si>
  <si>
    <t>Deliver power to the whole system</t>
  </si>
  <si>
    <t>Not delivering required power</t>
  </si>
  <si>
    <t>Machine cannot perform crushing</t>
  </si>
  <si>
    <t>too low RPM</t>
  </si>
  <si>
    <t>specify in print motor requirements</t>
  </si>
  <si>
    <t>inspection upon delivery</t>
  </si>
  <si>
    <t>use an overspec motor and specify in print</t>
  </si>
  <si>
    <t>unstable rotor</t>
  </si>
  <si>
    <t>too weak torque</t>
  </si>
  <si>
    <t>erroneous power specification/ supply (wrong motor)</t>
  </si>
  <si>
    <t>Excess vibration</t>
  </si>
  <si>
    <t>too noisy</t>
  </si>
  <si>
    <t>misaligned shaft and motor</t>
  </si>
  <si>
    <t>cannot be assembled</t>
  </si>
  <si>
    <t>Specify CTF on Print</t>
  </si>
  <si>
    <t>parts damage</t>
  </si>
  <si>
    <t>Motor overheat</t>
  </si>
  <si>
    <t>Machine cannot crush</t>
  </si>
  <si>
    <t>erroneous power specification/ supply</t>
  </si>
  <si>
    <t>fire hazard</t>
  </si>
  <si>
    <t>inadequate cooling/ ventilation</t>
  </si>
  <si>
    <t>add ventilation for cooling the motor</t>
  </si>
  <si>
    <t>visual (smoke/fire/spark)</t>
  </si>
  <si>
    <t>PUT VENTILATION HOLES</t>
  </si>
  <si>
    <t>JEMAR</t>
  </si>
  <si>
    <t>coupling and bearing</t>
  </si>
  <si>
    <t xml:space="preserve"> transmit power from motor to shaft</t>
  </si>
  <si>
    <t>Part failure/ Breaking</t>
  </si>
  <si>
    <t>cannot crush</t>
  </si>
  <si>
    <t>improper part specification</t>
  </si>
  <si>
    <t xml:space="preserve">specify in print </t>
  </si>
  <si>
    <t>use over spec parts as factor of safety</t>
  </si>
  <si>
    <t>damage other parts</t>
  </si>
  <si>
    <t>CANNOT be assembled</t>
  </si>
  <si>
    <t>excess vibration</t>
  </si>
  <si>
    <t xml:space="preserve">Specify part on print </t>
  </si>
  <si>
    <t>overheating</t>
  </si>
  <si>
    <t>improper lubrication</t>
  </si>
  <si>
    <t>add lubrication for bearing or choose suitable bearing specs.</t>
  </si>
  <si>
    <t>mid spin disconnection</t>
  </si>
  <si>
    <t>bad design for connection</t>
  </si>
  <si>
    <t>optimize best shaft to coupling design</t>
  </si>
  <si>
    <t>use over spec parts as factor of safety, specify on print</t>
  </si>
  <si>
    <t>Shaft</t>
  </si>
  <si>
    <t>transmit power to hammer</t>
  </si>
  <si>
    <t>material is too weak</t>
  </si>
  <si>
    <t>diameter is too small</t>
  </si>
  <si>
    <t xml:space="preserve"> specify on print proper ruynout</t>
  </si>
  <si>
    <t>parts damge</t>
  </si>
  <si>
    <t>shaft not straigh/ CG is altered</t>
  </si>
  <si>
    <t>sepecify on print</t>
  </si>
  <si>
    <t>tolerances are too loose</t>
  </si>
  <si>
    <t>Hammer assembly</t>
  </si>
  <si>
    <t>strike wheat to crush them</t>
  </si>
  <si>
    <t>material chipping</t>
  </si>
  <si>
    <t>design is too weak</t>
  </si>
  <si>
    <t>powder explosion</t>
  </si>
  <si>
    <t>contact with crushing chamber</t>
  </si>
  <si>
    <t xml:space="preserve"> add proper clearance between parts</t>
  </si>
  <si>
    <t>Crusher Chamber</t>
  </si>
  <si>
    <t>chamber getting overfilled</t>
  </si>
  <si>
    <t>motor not providing enough power</t>
  </si>
  <si>
    <t>FEEDING SYSTEM PROBLEM</t>
  </si>
  <si>
    <t>optimize best FEEDING SYSTEM</t>
  </si>
  <si>
    <t>SIEVE CLOGGED</t>
  </si>
  <si>
    <t>optimize best SIEVE SYSTEM</t>
  </si>
  <si>
    <t>Sieve</t>
  </si>
  <si>
    <t>let fine flour out of the chamber</t>
  </si>
  <si>
    <t>Sieve getting clogged</t>
  </si>
  <si>
    <t>cannot dispense flour</t>
  </si>
  <si>
    <t>SIEVE HOLES TOO SMALL</t>
  </si>
  <si>
    <t>SIEVE HOLES TOO FEW</t>
  </si>
  <si>
    <t>FLOUR OUTPUT QUALITY NOT UP TO SPEC.</t>
  </si>
  <si>
    <t>SIEVE HOLES TO BIG</t>
  </si>
  <si>
    <t>RTILOS, RTENAJA, RSABUG, JCORNILLA, DMACASERO, CDUMANCAS</t>
  </si>
  <si>
    <t>Hopper</t>
  </si>
  <si>
    <t>Hopper Sensor</t>
  </si>
  <si>
    <t>Shutter/Feeder mechanism</t>
  </si>
  <si>
    <t>Feeder motor</t>
  </si>
  <si>
    <t>Stone Grinder</t>
  </si>
  <si>
    <t>CENTRE DISTANCE</t>
  </si>
  <si>
    <t>EDIT RED VALUES</t>
  </si>
  <si>
    <t>RPM</t>
  </si>
  <si>
    <t>Teeth</t>
  </si>
  <si>
    <t>Stationary
ORBIT</t>
  </si>
  <si>
    <t>Ring</t>
  </si>
  <si>
    <t>Sun</t>
  </si>
  <si>
    <t>Stationary
RING</t>
  </si>
  <si>
    <t>Planet</t>
  </si>
  <si>
    <t>Orbit</t>
  </si>
  <si>
    <t>Stationary
SUN</t>
  </si>
  <si>
    <t>Sum of Two 
Pitch Radius</t>
  </si>
  <si>
    <t>Center Distances</t>
  </si>
  <si>
    <t>Clearance</t>
  </si>
  <si>
    <t>TOTAL RATIO:</t>
  </si>
  <si>
    <t>to 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</si>
</sst>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[$-409]d\-mmm\-yyyy;@"/>
  </numFmts>
  <fonts count="1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4"/>
      <color rgb="FF000000"/>
      <name val="Times New Roman"/>
      <family val="1"/>
    </font>
    <font>
      <u/>
      <sz val="11"/>
      <color theme="10"/>
      <name val="Calibri"/>
      <family val="2"/>
      <scheme val="minor"/>
    </font>
    <font>
      <b/>
      <sz val="11"/>
      <color rgb="FF0000CC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FF0000"/>
      <name val="Calibri"/>
      <family val="2"/>
      <scheme val="minor"/>
    </font>
    <font>
      <sz val="10"/>
      <name val="Arial"/>
      <family val="2"/>
    </font>
    <font>
      <b/>
      <sz val="16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b/>
      <sz val="12"/>
      <name val="Arial"/>
      <family val="2"/>
    </font>
    <font>
      <b/>
      <sz val="10"/>
      <name val="Arial"/>
      <family val="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0"/>
      <color rgb="FFFF0000"/>
      <name val="Arial"/>
      <family val="2"/>
    </font>
    <font>
      <b/>
      <sz val="11"/>
      <color rgb="FFFF000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rgb="FF000000"/>
        <bgColor rgb="FF000000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</fills>
  <borders count="3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rgb="FF000000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rgb="FF000000"/>
      </top>
      <bottom/>
      <diagonal/>
    </border>
  </borders>
  <cellStyleXfs count="3">
    <xf numFmtId="0" fontId="0" fillId="0" borderId="0"/>
    <xf numFmtId="0" fontId="3" fillId="0" borderId="0" applyNumberFormat="0" applyFill="0" applyBorder="0" applyAlignment="0" applyProtection="0"/>
    <xf numFmtId="0" fontId="9" fillId="0" borderId="0"/>
  </cellStyleXfs>
  <cellXfs count="185">
    <xf numFmtId="0" fontId="0" fillId="0" borderId="0" xfId="0"/>
    <xf numFmtId="0" fontId="1" fillId="0" borderId="0" xfId="0" applyFont="1"/>
    <xf numFmtId="0" fontId="2" fillId="0" borderId="0" xfId="0" applyFont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1" fillId="2" borderId="0" xfId="0" applyFont="1" applyFill="1"/>
    <xf numFmtId="0" fontId="0" fillId="2" borderId="0" xfId="0" applyFill="1"/>
    <xf numFmtId="0" fontId="1" fillId="0" borderId="4" xfId="0" applyFont="1" applyBorder="1" applyAlignment="1">
      <alignment horizontal="center"/>
    </xf>
    <xf numFmtId="0" fontId="0" fillId="0" borderId="5" xfId="0" applyBorder="1" applyAlignment="1">
      <alignment horizontal="left" vertical="center"/>
    </xf>
    <xf numFmtId="0" fontId="1" fillId="2" borderId="2" xfId="0" applyFont="1" applyFill="1" applyBorder="1" applyAlignment="1">
      <alignment horizontal="center" vertical="center"/>
    </xf>
    <xf numFmtId="0" fontId="0" fillId="0" borderId="2" xfId="0" applyBorder="1"/>
    <xf numFmtId="0" fontId="0" fillId="0" borderId="1" xfId="0" quotePrefix="1" applyBorder="1" applyAlignment="1">
      <alignment horizontal="left" vertical="center" wrapText="1"/>
    </xf>
    <xf numFmtId="0" fontId="3" fillId="0" borderId="1" xfId="1" applyBorder="1"/>
    <xf numFmtId="0" fontId="0" fillId="0" borderId="1" xfId="0" applyBorder="1" applyAlignment="1">
      <alignment wrapText="1"/>
    </xf>
    <xf numFmtId="0" fontId="3" fillId="0" borderId="1" xfId="1" applyBorder="1" applyAlignment="1">
      <alignment wrapText="1"/>
    </xf>
    <xf numFmtId="0" fontId="0" fillId="2" borderId="1" xfId="0" quotePrefix="1" applyFill="1" applyBorder="1" applyAlignment="1">
      <alignment horizontal="left" vertical="center" wrapText="1"/>
    </xf>
    <xf numFmtId="0" fontId="0" fillId="2" borderId="1" xfId="0" applyFill="1" applyBorder="1" applyAlignment="1">
      <alignment horizontal="left" vertical="center"/>
    </xf>
    <xf numFmtId="0" fontId="0" fillId="2" borderId="2" xfId="0" applyFill="1" applyBorder="1" applyAlignment="1">
      <alignment horizontal="center" vertical="center"/>
    </xf>
    <xf numFmtId="0" fontId="3" fillId="0" borderId="1" xfId="1" applyBorder="1" applyAlignment="1">
      <alignment horizontal="left" wrapText="1"/>
    </xf>
    <xf numFmtId="0" fontId="3" fillId="0" borderId="0" xfId="1" applyAlignment="1">
      <alignment wrapText="1"/>
    </xf>
    <xf numFmtId="0" fontId="0" fillId="0" borderId="1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6" xfId="0" applyBorder="1"/>
    <xf numFmtId="0" fontId="5" fillId="0" borderId="1" xfId="0" applyFont="1" applyBorder="1" applyAlignment="1">
      <alignment horizontal="center" vertical="center"/>
    </xf>
    <xf numFmtId="0" fontId="3" fillId="0" borderId="1" xfId="1" applyBorder="1" applyAlignment="1">
      <alignment vertical="top" wrapText="1"/>
    </xf>
    <xf numFmtId="0" fontId="1" fillId="0" borderId="3" xfId="0" applyFont="1" applyBorder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3" fontId="0" fillId="0" borderId="1" xfId="0" applyNumberFormat="1" applyBorder="1" applyAlignment="1">
      <alignment horizontal="center" vertical="center"/>
    </xf>
    <xf numFmtId="0" fontId="6" fillId="0" borderId="0" xfId="0" applyFont="1"/>
    <xf numFmtId="0" fontId="7" fillId="3" borderId="2" xfId="0" applyFont="1" applyFill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4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9" fillId="5" borderId="0" xfId="2" applyFill="1" applyAlignment="1" applyProtection="1">
      <alignment vertical="center"/>
      <protection locked="0"/>
    </xf>
    <xf numFmtId="0" fontId="9" fillId="5" borderId="0" xfId="2" applyFill="1" applyProtection="1">
      <protection locked="0"/>
    </xf>
    <xf numFmtId="0" fontId="10" fillId="5" borderId="0" xfId="2" applyFont="1" applyFill="1" applyAlignment="1" applyProtection="1">
      <alignment horizontal="center" vertical="center"/>
      <protection locked="0"/>
    </xf>
    <xf numFmtId="0" fontId="9" fillId="5" borderId="0" xfId="2" applyFill="1"/>
    <xf numFmtId="0" fontId="9" fillId="5" borderId="0" xfId="2" applyFill="1" applyAlignment="1" applyProtection="1">
      <alignment horizontal="center"/>
      <protection locked="0"/>
    </xf>
    <xf numFmtId="0" fontId="11" fillId="5" borderId="2" xfId="2" applyFont="1" applyFill="1" applyBorder="1" applyAlignment="1" applyProtection="1">
      <alignment horizontal="left" vertical="center" wrapText="1"/>
      <protection locked="0"/>
    </xf>
    <xf numFmtId="0" fontId="11" fillId="5" borderId="0" xfId="2" applyFont="1" applyFill="1" applyAlignment="1" applyProtection="1">
      <alignment wrapText="1"/>
      <protection locked="0"/>
    </xf>
    <xf numFmtId="0" fontId="12" fillId="5" borderId="0" xfId="2" applyFont="1" applyFill="1" applyAlignment="1" applyProtection="1">
      <alignment vertical="center"/>
      <protection locked="0"/>
    </xf>
    <xf numFmtId="0" fontId="11" fillId="5" borderId="11" xfId="2" applyFont="1" applyFill="1" applyBorder="1" applyAlignment="1" applyProtection="1">
      <alignment vertical="center"/>
      <protection locked="0"/>
    </xf>
    <xf numFmtId="0" fontId="11" fillId="5" borderId="0" xfId="2" applyFont="1" applyFill="1" applyAlignment="1" applyProtection="1">
      <alignment horizontal="center" vertical="center"/>
      <protection locked="0"/>
    </xf>
    <xf numFmtId="0" fontId="11" fillId="5" borderId="0" xfId="2" applyFont="1" applyFill="1" applyAlignment="1" applyProtection="1">
      <alignment vertical="center" wrapText="1"/>
      <protection locked="0"/>
    </xf>
    <xf numFmtId="0" fontId="11" fillId="5" borderId="0" xfId="2" applyFont="1" applyFill="1" applyAlignment="1">
      <alignment horizontal="center" vertical="center" wrapText="1"/>
    </xf>
    <xf numFmtId="0" fontId="11" fillId="5" borderId="0" xfId="2" applyFont="1" applyFill="1" applyAlignment="1">
      <alignment vertical="center" wrapText="1"/>
    </xf>
    <xf numFmtId="0" fontId="12" fillId="5" borderId="0" xfId="2" applyFont="1" applyFill="1" applyAlignment="1" applyProtection="1">
      <alignment horizontal="right" vertical="center"/>
      <protection locked="0"/>
    </xf>
    <xf numFmtId="0" fontId="12" fillId="5" borderId="12" xfId="2" applyFont="1" applyFill="1" applyBorder="1" applyAlignment="1" applyProtection="1">
      <alignment vertical="center"/>
      <protection locked="0"/>
    </xf>
    <xf numFmtId="0" fontId="12" fillId="5" borderId="11" xfId="2" applyFont="1" applyFill="1" applyBorder="1" applyAlignment="1" applyProtection="1">
      <alignment vertical="center"/>
      <protection locked="0"/>
    </xf>
    <xf numFmtId="0" fontId="11" fillId="5" borderId="0" xfId="2" applyFont="1" applyFill="1" applyAlignment="1" applyProtection="1">
      <alignment vertical="center"/>
      <protection locked="0"/>
    </xf>
    <xf numFmtId="0" fontId="12" fillId="5" borderId="0" xfId="2" applyFont="1" applyFill="1" applyAlignment="1" applyProtection="1">
      <alignment horizontal="right" vertical="center" wrapText="1"/>
      <protection locked="0"/>
    </xf>
    <xf numFmtId="0" fontId="9" fillId="5" borderId="0" xfId="2" applyFill="1" applyAlignment="1">
      <alignment horizontal="center"/>
    </xf>
    <xf numFmtId="0" fontId="11" fillId="5" borderId="12" xfId="2" applyFont="1" applyFill="1" applyBorder="1" applyAlignment="1" applyProtection="1">
      <alignment vertical="center"/>
      <protection locked="0"/>
    </xf>
    <xf numFmtId="0" fontId="11" fillId="5" borderId="0" xfId="2" applyFont="1" applyFill="1" applyAlignment="1" applyProtection="1">
      <alignment horizontal="right" vertical="center"/>
      <protection locked="0"/>
    </xf>
    <xf numFmtId="0" fontId="13" fillId="5" borderId="13" xfId="2" applyFont="1" applyFill="1" applyBorder="1" applyAlignment="1">
      <alignment vertical="center" wrapText="1"/>
    </xf>
    <xf numFmtId="0" fontId="13" fillId="5" borderId="14" xfId="2" applyFont="1" applyFill="1" applyBorder="1" applyAlignment="1">
      <alignment vertical="center" wrapText="1"/>
    </xf>
    <xf numFmtId="0" fontId="13" fillId="5" borderId="15" xfId="2" applyFont="1" applyFill="1" applyBorder="1" applyAlignment="1">
      <alignment vertical="center" wrapText="1"/>
    </xf>
    <xf numFmtId="0" fontId="12" fillId="5" borderId="15" xfId="2" applyFont="1" applyFill="1" applyBorder="1" applyAlignment="1">
      <alignment horizontal="center" vertical="center" textRotation="90"/>
    </xf>
    <xf numFmtId="0" fontId="12" fillId="5" borderId="15" xfId="2" applyFont="1" applyFill="1" applyBorder="1" applyAlignment="1">
      <alignment vertical="center" textRotation="90"/>
    </xf>
    <xf numFmtId="0" fontId="12" fillId="5" borderId="15" xfId="2" applyFont="1" applyFill="1" applyBorder="1" applyAlignment="1">
      <alignment vertical="center" wrapText="1"/>
    </xf>
    <xf numFmtId="0" fontId="14" fillId="5" borderId="0" xfId="2" applyFont="1" applyFill="1"/>
    <xf numFmtId="0" fontId="13" fillId="5" borderId="20" xfId="2" applyFont="1" applyFill="1" applyBorder="1" applyAlignment="1">
      <alignment vertical="center" wrapText="1"/>
    </xf>
    <xf numFmtId="0" fontId="13" fillId="5" borderId="21" xfId="2" applyFont="1" applyFill="1" applyBorder="1" applyAlignment="1">
      <alignment vertical="center" wrapText="1"/>
    </xf>
    <xf numFmtId="0" fontId="13" fillId="5" borderId="7" xfId="2" applyFont="1" applyFill="1" applyBorder="1" applyAlignment="1">
      <alignment vertical="center" wrapText="1"/>
    </xf>
    <xf numFmtId="0" fontId="12" fillId="5" borderId="7" xfId="2" applyFont="1" applyFill="1" applyBorder="1" applyAlignment="1">
      <alignment horizontal="center" vertical="center" textRotation="90"/>
    </xf>
    <xf numFmtId="0" fontId="12" fillId="5" borderId="7" xfId="2" applyFont="1" applyFill="1" applyBorder="1" applyAlignment="1">
      <alignment vertical="center" textRotation="90"/>
    </xf>
    <xf numFmtId="0" fontId="12" fillId="5" borderId="7" xfId="2" applyFont="1" applyFill="1" applyBorder="1" applyAlignment="1">
      <alignment vertical="center" wrapText="1"/>
    </xf>
    <xf numFmtId="0" fontId="12" fillId="5" borderId="8" xfId="2" applyFont="1" applyFill="1" applyBorder="1" applyAlignment="1">
      <alignment horizontal="center" vertical="center" wrapText="1"/>
    </xf>
    <xf numFmtId="0" fontId="12" fillId="5" borderId="8" xfId="2" applyFont="1" applyFill="1" applyBorder="1" applyAlignment="1">
      <alignment horizontal="center" vertical="center" textRotation="90"/>
    </xf>
    <xf numFmtId="0" fontId="12" fillId="5" borderId="22" xfId="2" applyFont="1" applyFill="1" applyBorder="1" applyAlignment="1">
      <alignment horizontal="center" vertical="center" textRotation="90"/>
    </xf>
    <xf numFmtId="0" fontId="9" fillId="5" borderId="2" xfId="2" applyFill="1" applyBorder="1" applyAlignment="1" applyProtection="1">
      <alignment horizontal="center" vertical="center" wrapText="1"/>
      <protection locked="0"/>
    </xf>
    <xf numFmtId="0" fontId="9" fillId="5" borderId="2" xfId="2" applyFill="1" applyBorder="1" applyAlignment="1" applyProtection="1">
      <alignment vertical="center" wrapText="1"/>
      <protection locked="0"/>
    </xf>
    <xf numFmtId="0" fontId="0" fillId="0" borderId="2" xfId="0" applyBorder="1" applyAlignment="1">
      <alignment vertical="center" wrapText="1"/>
    </xf>
    <xf numFmtId="0" fontId="9" fillId="5" borderId="2" xfId="2" applyFill="1" applyBorder="1" applyAlignment="1" applyProtection="1">
      <alignment horizontal="left" vertical="center" wrapText="1"/>
      <protection locked="0"/>
    </xf>
    <xf numFmtId="14" fontId="9" fillId="5" borderId="2" xfId="2" applyNumberFormat="1" applyFill="1" applyBorder="1" applyAlignment="1" applyProtection="1">
      <alignment horizontal="left" vertical="center" wrapText="1"/>
      <protection locked="0"/>
    </xf>
    <xf numFmtId="0" fontId="9" fillId="5" borderId="0" xfId="2" applyFill="1" applyAlignment="1">
      <alignment horizontal="center" vertical="center"/>
    </xf>
    <xf numFmtId="0" fontId="9" fillId="5" borderId="8" xfId="2" applyFill="1" applyBorder="1" applyAlignment="1" applyProtection="1">
      <alignment vertical="center" wrapText="1"/>
      <protection locked="0"/>
    </xf>
    <xf numFmtId="0" fontId="9" fillId="5" borderId="24" xfId="2" applyFill="1" applyBorder="1" applyAlignment="1" applyProtection="1">
      <alignment horizontal="center" vertical="center" wrapText="1"/>
      <protection locked="0"/>
    </xf>
    <xf numFmtId="0" fontId="9" fillId="5" borderId="7" xfId="2" applyFill="1" applyBorder="1" applyAlignment="1">
      <alignment vertical="center" wrapText="1"/>
    </xf>
    <xf numFmtId="0" fontId="9" fillId="5" borderId="2" xfId="2" applyFill="1" applyBorder="1" applyAlignment="1">
      <alignment vertical="center"/>
    </xf>
    <xf numFmtId="0" fontId="9" fillId="5" borderId="2" xfId="2" applyFill="1" applyBorder="1"/>
    <xf numFmtId="0" fontId="9" fillId="5" borderId="2" xfId="2" applyFill="1" applyBorder="1" applyAlignment="1">
      <alignment horizontal="center" vertical="center"/>
    </xf>
    <xf numFmtId="0" fontId="9" fillId="5" borderId="2" xfId="2" applyFill="1" applyBorder="1" applyAlignment="1">
      <alignment horizontal="center"/>
    </xf>
    <xf numFmtId="0" fontId="11" fillId="5" borderId="2" xfId="2" applyFont="1" applyFill="1" applyBorder="1" applyAlignment="1">
      <alignment wrapText="1"/>
    </xf>
    <xf numFmtId="0" fontId="9" fillId="5" borderId="0" xfId="2" applyFill="1" applyAlignment="1">
      <alignment vertical="center"/>
    </xf>
    <xf numFmtId="0" fontId="11" fillId="5" borderId="0" xfId="2" applyFont="1" applyFill="1" applyAlignment="1">
      <alignment wrapText="1"/>
    </xf>
    <xf numFmtId="0" fontId="8" fillId="0" borderId="9" xfId="0" applyFont="1" applyBorder="1" applyAlignment="1">
      <alignment vertical="center" wrapText="1"/>
    </xf>
    <xf numFmtId="0" fontId="17" fillId="5" borderId="2" xfId="2" applyFont="1" applyFill="1" applyBorder="1" applyAlignment="1" applyProtection="1">
      <alignment horizontal="center" vertical="center" wrapText="1"/>
      <protection locked="0"/>
    </xf>
    <xf numFmtId="0" fontId="17" fillId="5" borderId="2" xfId="2" applyFont="1" applyFill="1" applyBorder="1" applyAlignment="1" applyProtection="1">
      <alignment vertical="center" wrapText="1"/>
      <protection locked="0"/>
    </xf>
    <xf numFmtId="0" fontId="8" fillId="0" borderId="2" xfId="0" applyFont="1" applyBorder="1" applyAlignment="1">
      <alignment vertical="center" wrapText="1"/>
    </xf>
    <xf numFmtId="0" fontId="17" fillId="5" borderId="2" xfId="2" applyFont="1" applyFill="1" applyBorder="1" applyAlignment="1" applyProtection="1">
      <alignment horizontal="left" vertical="center" wrapText="1"/>
      <protection locked="0"/>
    </xf>
    <xf numFmtId="14" fontId="17" fillId="5" borderId="2" xfId="2" applyNumberFormat="1" applyFont="1" applyFill="1" applyBorder="1" applyAlignment="1" applyProtection="1">
      <alignment horizontal="left" vertical="center" wrapText="1"/>
      <protection locked="0"/>
    </xf>
    <xf numFmtId="0" fontId="17" fillId="5" borderId="24" xfId="2" applyFont="1" applyFill="1" applyBorder="1" applyAlignment="1" applyProtection="1">
      <alignment horizontal="center" vertical="center" wrapText="1"/>
      <protection locked="0"/>
    </xf>
    <xf numFmtId="0" fontId="17" fillId="5" borderId="8" xfId="2" applyFont="1" applyFill="1" applyBorder="1" applyAlignment="1" applyProtection="1">
      <alignment vertical="center" wrapText="1"/>
      <protection locked="0"/>
    </xf>
    <xf numFmtId="0" fontId="8" fillId="0" borderId="24" xfId="0" applyFont="1" applyBorder="1" applyAlignment="1">
      <alignment vertical="center" wrapText="1"/>
    </xf>
    <xf numFmtId="0" fontId="0" fillId="0" borderId="2" xfId="0" applyBorder="1" applyAlignment="1">
      <alignment horizontal="center" vertical="center" wrapText="1"/>
    </xf>
    <xf numFmtId="0" fontId="0" fillId="0" borderId="24" xfId="0" applyBorder="1"/>
    <xf numFmtId="0" fontId="8" fillId="0" borderId="2" xfId="0" applyFont="1" applyBorder="1" applyAlignment="1">
      <alignment horizontal="center" vertical="center"/>
    </xf>
    <xf numFmtId="0" fontId="0" fillId="6" borderId="2" xfId="0" applyFill="1" applyBorder="1" applyAlignment="1">
      <alignment horizontal="center" vertical="center"/>
    </xf>
    <xf numFmtId="0" fontId="8" fillId="6" borderId="2" xfId="0" applyFont="1" applyFill="1" applyBorder="1" applyAlignment="1">
      <alignment horizontal="center" vertical="center"/>
    </xf>
    <xf numFmtId="0" fontId="0" fillId="7" borderId="2" xfId="0" applyFill="1" applyBorder="1" applyAlignment="1">
      <alignment horizontal="center" vertical="center"/>
    </xf>
    <xf numFmtId="0" fontId="8" fillId="7" borderId="2" xfId="0" applyFont="1" applyFill="1" applyBorder="1" applyAlignment="1">
      <alignment horizontal="center" vertical="center"/>
    </xf>
    <xf numFmtId="0" fontId="18" fillId="0" borderId="0" xfId="0" applyFont="1" applyAlignment="1">
      <alignment horizontal="center" vertical="center"/>
    </xf>
    <xf numFmtId="0" fontId="0" fillId="0" borderId="25" xfId="0" applyBorder="1" applyAlignment="1">
      <alignment horizontal="center" vertical="center" wrapText="1"/>
    </xf>
    <xf numFmtId="2" fontId="0" fillId="0" borderId="2" xfId="0" applyNumberFormat="1" applyBorder="1" applyAlignment="1">
      <alignment horizontal="center" vertical="center"/>
    </xf>
    <xf numFmtId="2" fontId="8" fillId="0" borderId="2" xfId="0" applyNumberFormat="1" applyFont="1" applyBorder="1" applyAlignment="1">
      <alignment horizontal="center" vertical="center"/>
    </xf>
    <xf numFmtId="0" fontId="11" fillId="5" borderId="11" xfId="2" applyFont="1" applyFill="1" applyBorder="1" applyAlignment="1" applyProtection="1">
      <alignment horizontal="left" vertical="center"/>
      <protection locked="0"/>
    </xf>
    <xf numFmtId="0" fontId="12" fillId="5" borderId="11" xfId="2" applyFont="1" applyFill="1" applyBorder="1" applyAlignment="1" applyProtection="1">
      <alignment horizontal="left" vertical="center"/>
      <protection locked="0"/>
    </xf>
    <xf numFmtId="164" fontId="11" fillId="5" borderId="12" xfId="2" applyNumberFormat="1" applyFont="1" applyFill="1" applyBorder="1" applyAlignment="1" applyProtection="1">
      <alignment horizontal="left" vertical="center"/>
      <protection locked="0"/>
    </xf>
    <xf numFmtId="0" fontId="12" fillId="5" borderId="16" xfId="2" applyFont="1" applyFill="1" applyBorder="1" applyAlignment="1">
      <alignment horizontal="center" vertical="center" wrapText="1"/>
    </xf>
    <xf numFmtId="0" fontId="12" fillId="5" borderId="17" xfId="2" applyFont="1" applyFill="1" applyBorder="1" applyAlignment="1">
      <alignment horizontal="center" vertical="center" wrapText="1"/>
    </xf>
    <xf numFmtId="0" fontId="12" fillId="5" borderId="18" xfId="2" applyFont="1" applyFill="1" applyBorder="1" applyAlignment="1">
      <alignment horizontal="center" vertical="center" wrapText="1"/>
    </xf>
    <xf numFmtId="0" fontId="12" fillId="5" borderId="16" xfId="2" applyFont="1" applyFill="1" applyBorder="1" applyAlignment="1">
      <alignment horizontal="center"/>
    </xf>
    <xf numFmtId="0" fontId="12" fillId="5" borderId="17" xfId="2" applyFont="1" applyFill="1" applyBorder="1" applyAlignment="1">
      <alignment horizontal="center"/>
    </xf>
    <xf numFmtId="0" fontId="12" fillId="5" borderId="19" xfId="2" applyFont="1" applyFill="1" applyBorder="1" applyAlignment="1">
      <alignment horizontal="center"/>
    </xf>
    <xf numFmtId="0" fontId="9" fillId="5" borderId="2" xfId="2" applyFill="1" applyBorder="1" applyAlignment="1" applyProtection="1">
      <alignment horizontal="center" vertical="center" wrapText="1"/>
      <protection locked="0"/>
    </xf>
    <xf numFmtId="0" fontId="9" fillId="5" borderId="8" xfId="2" applyFill="1" applyBorder="1" applyAlignment="1">
      <alignment horizontal="center" vertical="center" wrapText="1"/>
    </xf>
    <xf numFmtId="0" fontId="9" fillId="5" borderId="7" xfId="2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9" fillId="5" borderId="8" xfId="2" applyFill="1" applyBorder="1" applyAlignment="1" applyProtection="1">
      <alignment horizontal="center" vertical="center" wrapText="1"/>
      <protection locked="0"/>
    </xf>
    <xf numFmtId="0" fontId="9" fillId="5" borderId="7" xfId="2" applyFill="1" applyBorder="1" applyAlignment="1" applyProtection="1">
      <alignment horizontal="center" vertical="center" wrapText="1"/>
      <protection locked="0"/>
    </xf>
    <xf numFmtId="0" fontId="0" fillId="0" borderId="23" xfId="0" applyBorder="1" applyAlignment="1">
      <alignment horizontal="center" vertical="center" wrapText="1"/>
    </xf>
    <xf numFmtId="0" fontId="0" fillId="0" borderId="25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8" fillId="0" borderId="8" xfId="0" applyFont="1" applyBorder="1" applyAlignment="1">
      <alignment horizontal="center" vertical="center" wrapText="1"/>
    </xf>
    <xf numFmtId="0" fontId="8" fillId="0" borderId="7" xfId="0" applyFont="1" applyBorder="1" applyAlignment="1">
      <alignment horizontal="center" vertical="center" wrapText="1"/>
    </xf>
    <xf numFmtId="0" fontId="8" fillId="0" borderId="28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17" fillId="5" borderId="8" xfId="2" applyFont="1" applyFill="1" applyBorder="1" applyAlignment="1" applyProtection="1">
      <alignment horizontal="center" vertical="center" wrapText="1"/>
      <protection locked="0"/>
    </xf>
    <xf numFmtId="0" fontId="17" fillId="5" borderId="7" xfId="2" applyFont="1" applyFill="1" applyBorder="1" applyAlignment="1" applyProtection="1">
      <alignment horizontal="center" vertical="center" wrapText="1"/>
      <protection locked="0"/>
    </xf>
    <xf numFmtId="0" fontId="17" fillId="5" borderId="8" xfId="2" applyFont="1" applyFill="1" applyBorder="1" applyAlignment="1">
      <alignment horizontal="center" vertical="center" wrapText="1"/>
    </xf>
    <xf numFmtId="0" fontId="17" fillId="5" borderId="7" xfId="2" applyFont="1" applyFill="1" applyBorder="1" applyAlignment="1">
      <alignment horizontal="center" vertical="center" wrapText="1"/>
    </xf>
    <xf numFmtId="0" fontId="8" fillId="0" borderId="2" xfId="0" applyFont="1" applyBorder="1" applyAlignment="1">
      <alignment horizontal="center" vertical="center" wrapText="1"/>
    </xf>
    <xf numFmtId="0" fontId="9" fillId="5" borderId="32" xfId="2" applyFill="1" applyBorder="1" applyAlignment="1" applyProtection="1">
      <alignment horizontal="center" vertical="center" wrapText="1"/>
      <protection locked="0"/>
    </xf>
    <xf numFmtId="0" fontId="9" fillId="5" borderId="9" xfId="2" applyFill="1" applyBorder="1" applyAlignment="1" applyProtection="1">
      <alignment horizontal="center" vertical="center" wrapText="1"/>
      <protection locked="0"/>
    </xf>
    <xf numFmtId="0" fontId="17" fillId="5" borderId="2" xfId="2" applyFont="1" applyFill="1" applyBorder="1" applyAlignment="1" applyProtection="1">
      <alignment horizontal="center" vertical="center" wrapText="1"/>
      <protection locked="0"/>
    </xf>
    <xf numFmtId="0" fontId="17" fillId="5" borderId="27" xfId="2" applyFont="1" applyFill="1" applyBorder="1" applyAlignment="1">
      <alignment horizontal="center" vertical="center" wrapText="1"/>
    </xf>
    <xf numFmtId="0" fontId="17" fillId="5" borderId="2" xfId="2" applyFont="1" applyFill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17" fillId="5" borderId="3" xfId="2" applyFont="1" applyFill="1" applyBorder="1" applyAlignment="1" applyProtection="1">
      <alignment horizontal="center" vertical="center" wrapText="1"/>
      <protection locked="0"/>
    </xf>
    <xf numFmtId="0" fontId="17" fillId="5" borderId="1" xfId="2" applyFont="1" applyFill="1" applyBorder="1" applyAlignment="1">
      <alignment horizontal="center" vertical="center" wrapText="1"/>
    </xf>
    <xf numFmtId="0" fontId="8" fillId="0" borderId="24" xfId="0" applyFont="1" applyBorder="1" applyAlignment="1">
      <alignment horizontal="center" vertical="center" wrapText="1"/>
    </xf>
    <xf numFmtId="0" fontId="8" fillId="0" borderId="29" xfId="0" applyFont="1" applyBorder="1" applyAlignment="1">
      <alignment horizontal="center" vertical="center" wrapText="1"/>
    </xf>
    <xf numFmtId="0" fontId="8" fillId="0" borderId="30" xfId="0" applyFont="1" applyBorder="1" applyAlignment="1">
      <alignment horizontal="center" vertical="center" wrapText="1"/>
    </xf>
    <xf numFmtId="0" fontId="8" fillId="0" borderId="31" xfId="0" applyFont="1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5" xfId="0" applyBorder="1" applyAlignment="1">
      <alignment horizontal="left" vertical="center" wrapText="1"/>
    </xf>
    <xf numFmtId="0" fontId="3" fillId="0" borderId="6" xfId="1" applyBorder="1" applyAlignment="1">
      <alignment horizontal="center" wrapText="1"/>
    </xf>
    <xf numFmtId="0" fontId="3" fillId="0" borderId="10" xfId="1" applyBorder="1" applyAlignment="1">
      <alignment horizontal="center" wrapText="1"/>
    </xf>
    <xf numFmtId="0" fontId="3" fillId="0" borderId="5" xfId="1" applyBorder="1" applyAlignment="1">
      <alignment horizontal="center" wrapText="1"/>
    </xf>
    <xf numFmtId="0" fontId="0" fillId="0" borderId="2" xfId="0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 wrapText="1"/>
    </xf>
    <xf numFmtId="0" fontId="6" fillId="3" borderId="2" xfId="0" applyFont="1" applyFill="1" applyBorder="1" applyAlignment="1">
      <alignment horizontal="center" vertical="center"/>
    </xf>
    <xf numFmtId="0" fontId="7" fillId="3" borderId="2" xfId="0" applyFont="1" applyFill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2" fontId="0" fillId="0" borderId="27" xfId="0" applyNumberFormat="1" applyBorder="1" applyAlignment="1">
      <alignment horizontal="right" vertical="center"/>
    </xf>
    <xf numFmtId="0" fontId="0" fillId="0" borderId="24" xfId="0" applyBorder="1" applyAlignment="1">
      <alignment horizontal="left" vertical="center"/>
    </xf>
    <xf numFmtId="0" fontId="1" fillId="0" borderId="2" xfId="0" applyFont="1" applyBorder="1" applyAlignment="1">
      <alignment horizontal="right" vertical="center"/>
    </xf>
    <xf numFmtId="0" fontId="1" fillId="0" borderId="27" xfId="0" applyFont="1" applyBorder="1" applyAlignment="1">
      <alignment horizontal="right" vertical="center"/>
    </xf>
    <xf numFmtId="0" fontId="1" fillId="0" borderId="2" xfId="0" applyFont="1" applyBorder="1"/>
    <xf numFmtId="0" fontId="1" fillId="0" borderId="2" xfId="0" applyFont="1" applyBorder="1" applyAlignment="1">
      <alignment horizontal="center" vertical="center"/>
    </xf>
    <xf numFmtId="0" fontId="1" fillId="0" borderId="25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8" fillId="0" borderId="2" xfId="0" applyFont="1" applyBorder="1" applyAlignment="1">
      <alignment horizontal="center" vertical="center"/>
    </xf>
    <xf numFmtId="2" fontId="1" fillId="0" borderId="8" xfId="0" applyNumberFormat="1" applyFont="1" applyBorder="1" applyAlignment="1">
      <alignment horizontal="center" vertical="center"/>
    </xf>
    <xf numFmtId="2" fontId="18" fillId="0" borderId="2" xfId="0" applyNumberFormat="1" applyFont="1" applyBorder="1" applyAlignment="1">
      <alignment horizontal="center" vertical="center"/>
    </xf>
  </cellXfs>
  <cellStyles count="3">
    <cellStyle name="Hyperlink" xfId="1" builtinId="8"/>
    <cellStyle name="Normal" xfId="0" builtinId="0"/>
    <cellStyle name="Normal 320" xfId="2" xr:uid="{3FA7BFA3-9FBB-44D4-B8AA-DC2BC3F806AF}"/>
  </cellStyles>
  <dxfs count="0"/>
  <tableStyles count="1" defaultTableStyle="TableStyleMedium2" defaultPivotStyle="PivotStyleLight16">
    <tableStyle name="Invisible" pivot="0" table="0" count="0" xr9:uid="{C6B27289-3AEF-42CF-BF0F-23D6732845AE}"/>
  </tableStyles>
  <colors>
    <mruColors>
      <color rgb="FFFF7C80"/>
      <color rgb="FF0000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4.xml"/><Relationship Id="rId18" Type="http://schemas.openxmlformats.org/officeDocument/2006/relationships/externalLink" Target="externalLinks/externalLink9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12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3.xml"/><Relationship Id="rId17" Type="http://schemas.openxmlformats.org/officeDocument/2006/relationships/externalLink" Target="externalLinks/externalLink8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7.xml"/><Relationship Id="rId20" Type="http://schemas.openxmlformats.org/officeDocument/2006/relationships/externalLink" Target="externalLinks/externalLink11.xml"/><Relationship Id="rId29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2.xml"/><Relationship Id="rId24" Type="http://schemas.openxmlformats.org/officeDocument/2006/relationships/externalLink" Target="externalLinks/externalLink15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6.xml"/><Relationship Id="rId23" Type="http://schemas.openxmlformats.org/officeDocument/2006/relationships/externalLink" Target="externalLinks/externalLink14.xml"/><Relationship Id="rId28" Type="http://schemas.openxmlformats.org/officeDocument/2006/relationships/calcChain" Target="calcChain.xml"/><Relationship Id="rId10" Type="http://schemas.openxmlformats.org/officeDocument/2006/relationships/externalLink" Target="externalLinks/externalLink1.xml"/><Relationship Id="rId19" Type="http://schemas.openxmlformats.org/officeDocument/2006/relationships/externalLink" Target="externalLinks/externalLink10.xml"/><Relationship Id="rId31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5.xml"/><Relationship Id="rId22" Type="http://schemas.openxmlformats.org/officeDocument/2006/relationships/externalLink" Target="externalLinks/externalLink13.xml"/><Relationship Id="rId27" Type="http://schemas.openxmlformats.org/officeDocument/2006/relationships/sharedStrings" Target="sharedStrings.xml"/><Relationship Id="rId30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476250</xdr:colOff>
      <xdr:row>0</xdr:row>
      <xdr:rowOff>123825</xdr:rowOff>
    </xdr:from>
    <xdr:to>
      <xdr:col>21</xdr:col>
      <xdr:colOff>561975</xdr:colOff>
      <xdr:row>23</xdr:row>
      <xdr:rowOff>9525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EDC20F26-9B54-56E7-42B0-F8008A19E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01050" y="123825"/>
          <a:ext cx="4962525" cy="44100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326571</xdr:colOff>
      <xdr:row>0</xdr:row>
      <xdr:rowOff>87085</xdr:rowOff>
    </xdr:from>
    <xdr:to>
      <xdr:col>13</xdr:col>
      <xdr:colOff>185057</xdr:colOff>
      <xdr:row>50</xdr:row>
      <xdr:rowOff>90658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A80840FA-1B20-6BB4-EC29-CDDFF95D9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6571" y="87085"/>
          <a:ext cx="7783286" cy="938705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0</xdr:colOff>
      <xdr:row>13</xdr:row>
      <xdr:rowOff>59870</xdr:rowOff>
    </xdr:from>
    <xdr:to>
      <xdr:col>24</xdr:col>
      <xdr:colOff>229108</xdr:colOff>
      <xdr:row>31</xdr:row>
      <xdr:rowOff>168726</xdr:rowOff>
    </xdr:to>
    <xdr:sp macro="" textlink="">
      <xdr:nvSpPr>
        <xdr:cNvPr id="5021" name="Rectangle 1">
          <a:extLst>
            <a:ext uri="{FF2B5EF4-FFF2-40B4-BE49-F238E27FC236}">
              <a16:creationId xmlns:a16="http://schemas.microsoft.com/office/drawing/2014/main" id="{381534E3-510F-4C7E-998B-FDC494D101A8}"/>
            </a:ext>
          </a:extLst>
        </xdr:cNvPr>
        <xdr:cNvSpPr/>
      </xdr:nvSpPr>
      <xdr:spPr>
        <a:xfrm>
          <a:off x="12246429" y="2522763"/>
          <a:ext cx="2678393" cy="3537856"/>
        </a:xfrm>
        <a:prstGeom prst="rect">
          <a:avLst/>
        </a:prstGeom>
        <a:solidFill>
          <a:srgbClr val="7030A0">
            <a:alpha val="4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 baseline="0">
              <a:solidFill>
                <a:sysClr val="windowText" lastClr="000000"/>
              </a:solidFill>
            </a:rPr>
            <a:t>* Motor OFF mechanism</a:t>
          </a:r>
        </a:p>
      </xdr:txBody>
    </xdr:sp>
    <xdr:clientData/>
  </xdr:twoCellAnchor>
  <xdr:twoCellAnchor>
    <xdr:from>
      <xdr:col>10</xdr:col>
      <xdr:colOff>213360</xdr:colOff>
      <xdr:row>28</xdr:row>
      <xdr:rowOff>10251</xdr:rowOff>
    </xdr:from>
    <xdr:to>
      <xdr:col>14</xdr:col>
      <xdr:colOff>555801</xdr:colOff>
      <xdr:row>35</xdr:row>
      <xdr:rowOff>10249</xdr:rowOff>
    </xdr:to>
    <xdr:sp macro="" textlink="">
      <xdr:nvSpPr>
        <xdr:cNvPr id="1638" name="Rectangle 43">
          <a:extLst>
            <a:ext uri="{FF2B5EF4-FFF2-40B4-BE49-F238E27FC236}">
              <a16:creationId xmlns:a16="http://schemas.microsoft.com/office/drawing/2014/main" id="{9F308AA6-C12A-4135-8324-5628D30D61CF}"/>
            </a:ext>
          </a:extLst>
        </xdr:cNvPr>
        <xdr:cNvSpPr/>
      </xdr:nvSpPr>
      <xdr:spPr>
        <a:xfrm>
          <a:off x="6309360" y="5030486"/>
          <a:ext cx="2780841" cy="1255057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Feeder IR Sensor </a:t>
          </a:r>
        </a:p>
        <a:p>
          <a:pPr algn="l"/>
          <a:r>
            <a:rPr lang="en-US" sz="1100" b="1">
              <a:solidFill>
                <a:sysClr val="windowText" lastClr="000000"/>
              </a:solidFill>
            </a:rPr>
            <a:t>(Empty)</a:t>
          </a:r>
        </a:p>
      </xdr:txBody>
    </xdr:sp>
    <xdr:clientData/>
  </xdr:twoCellAnchor>
  <xdr:twoCellAnchor>
    <xdr:from>
      <xdr:col>10</xdr:col>
      <xdr:colOff>253958</xdr:colOff>
      <xdr:row>50</xdr:row>
      <xdr:rowOff>44294</xdr:rowOff>
    </xdr:from>
    <xdr:to>
      <xdr:col>14</xdr:col>
      <xdr:colOff>446314</xdr:colOff>
      <xdr:row>57</xdr:row>
      <xdr:rowOff>151313</xdr:rowOff>
    </xdr:to>
    <xdr:sp macro="" textlink="">
      <xdr:nvSpPr>
        <xdr:cNvPr id="2995" name="Rectangle 103">
          <a:extLst>
            <a:ext uri="{FF2B5EF4-FFF2-40B4-BE49-F238E27FC236}">
              <a16:creationId xmlns:a16="http://schemas.microsoft.com/office/drawing/2014/main" id="{083A0226-D09B-483B-8D85-96CD3DA80248}"/>
            </a:ext>
          </a:extLst>
        </xdr:cNvPr>
        <xdr:cNvSpPr/>
      </xdr:nvSpPr>
      <xdr:spPr>
        <a:xfrm>
          <a:off x="6349958" y="9286265"/>
          <a:ext cx="2630756" cy="1402419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Feeder</a:t>
          </a:r>
          <a:r>
            <a:rPr lang="en-US" sz="1100" b="1" baseline="0">
              <a:solidFill>
                <a:sysClr val="windowText" lastClr="000000"/>
              </a:solidFill>
            </a:rPr>
            <a:t> IR</a:t>
          </a:r>
          <a:r>
            <a:rPr lang="en-US" sz="1100" b="1">
              <a:solidFill>
                <a:sysClr val="windowText" lastClr="000000"/>
              </a:solidFill>
            </a:rPr>
            <a:t> Sensor </a:t>
          </a:r>
        </a:p>
        <a:p>
          <a:pPr algn="l"/>
          <a:r>
            <a:rPr lang="en-US" sz="1100" b="1">
              <a:solidFill>
                <a:sysClr val="windowText" lastClr="000000"/>
              </a:solidFill>
            </a:rPr>
            <a:t>(Critcal</a:t>
          </a:r>
          <a:r>
            <a:rPr lang="en-US" sz="1100" b="1" baseline="0">
              <a:solidFill>
                <a:sysClr val="windowText" lastClr="000000"/>
              </a:solidFill>
            </a:rPr>
            <a:t> Level</a:t>
          </a:r>
          <a:r>
            <a:rPr lang="en-US" sz="1100" b="1">
              <a:solidFill>
                <a:sysClr val="windowText" lastClr="000000"/>
              </a:solidFill>
            </a:rPr>
            <a:t>)</a:t>
          </a:r>
        </a:p>
      </xdr:txBody>
    </xdr:sp>
    <xdr:clientData/>
  </xdr:twoCellAnchor>
  <xdr:twoCellAnchor>
    <xdr:from>
      <xdr:col>10</xdr:col>
      <xdr:colOff>199292</xdr:colOff>
      <xdr:row>9</xdr:row>
      <xdr:rowOff>64654</xdr:rowOff>
    </xdr:from>
    <xdr:to>
      <xdr:col>14</xdr:col>
      <xdr:colOff>428400</xdr:colOff>
      <xdr:row>17</xdr:row>
      <xdr:rowOff>7055</xdr:rowOff>
    </xdr:to>
    <xdr:sp macro="" textlink="">
      <xdr:nvSpPr>
        <xdr:cNvPr id="4" name="Rectangle 1">
          <a:extLst>
            <a:ext uri="{FF2B5EF4-FFF2-40B4-BE49-F238E27FC236}">
              <a16:creationId xmlns:a16="http://schemas.microsoft.com/office/drawing/2014/main" id="{D461128C-C345-4ECD-A337-93E0FA8CEA28}"/>
            </a:ext>
          </a:extLst>
        </xdr:cNvPr>
        <xdr:cNvSpPr/>
      </xdr:nvSpPr>
      <xdr:spPr>
        <a:xfrm>
          <a:off x="5076092" y="1702954"/>
          <a:ext cx="2667508" cy="1405441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 baseline="0">
              <a:solidFill>
                <a:sysClr val="windowText" lastClr="000000"/>
              </a:solidFill>
            </a:rPr>
            <a:t>Relay Sensor (Container)</a:t>
          </a:r>
        </a:p>
      </xdr:txBody>
    </xdr:sp>
    <xdr:clientData/>
  </xdr:twoCellAnchor>
  <xdr:twoCellAnchor>
    <xdr:from>
      <xdr:col>10</xdr:col>
      <xdr:colOff>62753</xdr:colOff>
      <xdr:row>18</xdr:row>
      <xdr:rowOff>152397</xdr:rowOff>
    </xdr:from>
    <xdr:to>
      <xdr:col>14</xdr:col>
      <xdr:colOff>519953</xdr:colOff>
      <xdr:row>25</xdr:row>
      <xdr:rowOff>132611</xdr:rowOff>
    </xdr:to>
    <xdr:sp macro="" textlink="">
      <xdr:nvSpPr>
        <xdr:cNvPr id="4446" name="Rectangle 4">
          <a:extLst>
            <a:ext uri="{FF2B5EF4-FFF2-40B4-BE49-F238E27FC236}">
              <a16:creationId xmlns:a16="http://schemas.microsoft.com/office/drawing/2014/main" id="{CA1BD913-F4EC-43F4-97A8-E2ED988A5317}"/>
            </a:ext>
          </a:extLst>
        </xdr:cNvPr>
        <xdr:cNvSpPr/>
      </xdr:nvSpPr>
      <xdr:spPr>
        <a:xfrm>
          <a:off x="6158753" y="3379691"/>
          <a:ext cx="2895600" cy="1235273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Loadcell</a:t>
          </a:r>
          <a:r>
            <a:rPr lang="en-US" sz="1100" b="1" baseline="0">
              <a:solidFill>
                <a:sysClr val="windowText" lastClr="000000"/>
              </a:solidFill>
            </a:rPr>
            <a:t> Reading </a:t>
          </a:r>
        </a:p>
        <a:p>
          <a:pPr algn="l"/>
          <a:r>
            <a:rPr lang="en-US" sz="1100" b="1" baseline="0">
              <a:solidFill>
                <a:sysClr val="windowText" lastClr="000000"/>
              </a:solidFill>
            </a:rPr>
            <a:t>(Container Weight)</a:t>
          </a:r>
          <a:endParaRPr 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10</xdr:col>
      <xdr:colOff>308160</xdr:colOff>
      <xdr:row>41</xdr:row>
      <xdr:rowOff>83359</xdr:rowOff>
    </xdr:from>
    <xdr:to>
      <xdr:col>14</xdr:col>
      <xdr:colOff>475735</xdr:colOff>
      <xdr:row>49</xdr:row>
      <xdr:rowOff>17884</xdr:rowOff>
    </xdr:to>
    <xdr:sp macro="" textlink="">
      <xdr:nvSpPr>
        <xdr:cNvPr id="4445" name="Rectangle 3">
          <a:extLst>
            <a:ext uri="{FF2B5EF4-FFF2-40B4-BE49-F238E27FC236}">
              <a16:creationId xmlns:a16="http://schemas.microsoft.com/office/drawing/2014/main" id="{B0A4F1C1-2219-46E6-9653-0A6F84DF990B}"/>
            </a:ext>
          </a:extLst>
        </xdr:cNvPr>
        <xdr:cNvSpPr/>
      </xdr:nvSpPr>
      <xdr:spPr>
        <a:xfrm>
          <a:off x="6404160" y="7434418"/>
          <a:ext cx="2605975" cy="1368878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Relay Sensor 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(M/C Cover)</a:t>
          </a:r>
          <a:endParaRPr lang="en-US">
            <a:solidFill>
              <a:sysClr val="windowText" lastClr="000000"/>
            </a:solidFill>
            <a:effectLst/>
          </a:endParaRPr>
        </a:p>
        <a:p>
          <a:pPr algn="l"/>
          <a:endParaRPr 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11</xdr:col>
      <xdr:colOff>418051</xdr:colOff>
      <xdr:row>19</xdr:row>
      <xdr:rowOff>54200</xdr:rowOff>
    </xdr:from>
    <xdr:to>
      <xdr:col>14</xdr:col>
      <xdr:colOff>183589</xdr:colOff>
      <xdr:row>25</xdr:row>
      <xdr:rowOff>34605</xdr:rowOff>
    </xdr:to>
    <xdr:sp macro="" textlink="">
      <xdr:nvSpPr>
        <xdr:cNvPr id="1774" name="Flowchart: Decision 6">
          <a:extLst>
            <a:ext uri="{FF2B5EF4-FFF2-40B4-BE49-F238E27FC236}">
              <a16:creationId xmlns:a16="http://schemas.microsoft.com/office/drawing/2014/main" id="{1103FC5B-5622-4641-99AA-1C317297C097}"/>
            </a:ext>
          </a:extLst>
        </xdr:cNvPr>
        <xdr:cNvSpPr/>
      </xdr:nvSpPr>
      <xdr:spPr>
        <a:xfrm>
          <a:off x="7123651" y="3500785"/>
          <a:ext cx="1594338" cy="1070651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0">
              <a:solidFill>
                <a:schemeClr val="tx1"/>
              </a:solidFill>
            </a:rPr>
            <a:t>Container Full?</a:t>
          </a:r>
        </a:p>
      </xdr:txBody>
    </xdr:sp>
    <xdr:clientData/>
  </xdr:twoCellAnchor>
  <xdr:twoCellAnchor>
    <xdr:from>
      <xdr:col>10</xdr:col>
      <xdr:colOff>554764</xdr:colOff>
      <xdr:row>20</xdr:row>
      <xdr:rowOff>160469</xdr:rowOff>
    </xdr:from>
    <xdr:to>
      <xdr:col>12</xdr:col>
      <xdr:colOff>33748</xdr:colOff>
      <xdr:row>22</xdr:row>
      <xdr:rowOff>53243</xdr:rowOff>
    </xdr:to>
    <xdr:sp macro="" textlink="">
      <xdr:nvSpPr>
        <xdr:cNvPr id="1464" name="Rectangle 7">
          <a:extLst>
            <a:ext uri="{FF2B5EF4-FFF2-40B4-BE49-F238E27FC236}">
              <a16:creationId xmlns:a16="http://schemas.microsoft.com/office/drawing/2014/main" id="{5F77A4FD-1D28-4C73-8D88-CCE76226B55E}"/>
            </a:ext>
          </a:extLst>
        </xdr:cNvPr>
        <xdr:cNvSpPr/>
      </xdr:nvSpPr>
      <xdr:spPr>
        <a:xfrm>
          <a:off x="6650764" y="3746351"/>
          <a:ext cx="698184" cy="251363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12</xdr:col>
      <xdr:colOff>52249</xdr:colOff>
      <xdr:row>24</xdr:row>
      <xdr:rowOff>87060</xdr:rowOff>
    </xdr:from>
    <xdr:to>
      <xdr:col>13</xdr:col>
      <xdr:colOff>140833</xdr:colOff>
      <xdr:row>25</xdr:row>
      <xdr:rowOff>106335</xdr:rowOff>
    </xdr:to>
    <xdr:sp macro="" textlink="">
      <xdr:nvSpPr>
        <xdr:cNvPr id="1466" name="Rectangle 8">
          <a:extLst>
            <a:ext uri="{FF2B5EF4-FFF2-40B4-BE49-F238E27FC236}">
              <a16:creationId xmlns:a16="http://schemas.microsoft.com/office/drawing/2014/main" id="{40A793C0-36BA-48BC-8917-EB0E3ED97B63}"/>
            </a:ext>
          </a:extLst>
        </xdr:cNvPr>
        <xdr:cNvSpPr/>
      </xdr:nvSpPr>
      <xdr:spPr>
        <a:xfrm>
          <a:off x="7367449" y="4390119"/>
          <a:ext cx="698184" cy="198569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12</xdr:col>
      <xdr:colOff>5547</xdr:colOff>
      <xdr:row>58</xdr:row>
      <xdr:rowOff>139914</xdr:rowOff>
    </xdr:from>
    <xdr:to>
      <xdr:col>14</xdr:col>
      <xdr:colOff>11409</xdr:colOff>
      <xdr:row>61</xdr:row>
      <xdr:rowOff>125513</xdr:rowOff>
    </xdr:to>
    <xdr:sp macro="" textlink="">
      <xdr:nvSpPr>
        <xdr:cNvPr id="4188" name="Rectangle 7">
          <a:extLst>
            <a:ext uri="{FF2B5EF4-FFF2-40B4-BE49-F238E27FC236}">
              <a16:creationId xmlns:a16="http://schemas.microsoft.com/office/drawing/2014/main" id="{2C38228E-2AC5-4E59-868D-D1DE8D5B2F28}"/>
            </a:ext>
          </a:extLst>
        </xdr:cNvPr>
        <xdr:cNvSpPr/>
      </xdr:nvSpPr>
      <xdr:spPr>
        <a:xfrm>
          <a:off x="7320747" y="10739334"/>
          <a:ext cx="1225062" cy="534239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Motor ON</a:t>
          </a:r>
        </a:p>
      </xdr:txBody>
    </xdr:sp>
    <xdr:clientData/>
  </xdr:twoCellAnchor>
  <xdr:twoCellAnchor>
    <xdr:from>
      <xdr:col>12</xdr:col>
      <xdr:colOff>4356</xdr:colOff>
      <xdr:row>76</xdr:row>
      <xdr:rowOff>72329</xdr:rowOff>
    </xdr:from>
    <xdr:to>
      <xdr:col>14</xdr:col>
      <xdr:colOff>10218</xdr:colOff>
      <xdr:row>79</xdr:row>
      <xdr:rowOff>60101</xdr:rowOff>
    </xdr:to>
    <xdr:sp macro="" textlink="">
      <xdr:nvSpPr>
        <xdr:cNvPr id="4217" name="Rectangle 8">
          <a:extLst>
            <a:ext uri="{FF2B5EF4-FFF2-40B4-BE49-F238E27FC236}">
              <a16:creationId xmlns:a16="http://schemas.microsoft.com/office/drawing/2014/main" id="{CFD06A81-E313-4D83-8390-AAC99C4C38E8}"/>
            </a:ext>
          </a:extLst>
        </xdr:cNvPr>
        <xdr:cNvSpPr/>
      </xdr:nvSpPr>
      <xdr:spPr>
        <a:xfrm>
          <a:off x="7319556" y="13963589"/>
          <a:ext cx="1225062" cy="536412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Open Feeder</a:t>
          </a:r>
        </a:p>
      </xdr:txBody>
    </xdr:sp>
    <xdr:clientData/>
  </xdr:twoCellAnchor>
  <xdr:twoCellAnchor>
    <xdr:from>
      <xdr:col>13</xdr:col>
      <xdr:colOff>8478</xdr:colOff>
      <xdr:row>61</xdr:row>
      <xdr:rowOff>125513</xdr:rowOff>
    </xdr:from>
    <xdr:to>
      <xdr:col>13</xdr:col>
      <xdr:colOff>9140</xdr:colOff>
      <xdr:row>63</xdr:row>
      <xdr:rowOff>152949</xdr:rowOff>
    </xdr:to>
    <xdr:cxnSp macro="">
      <xdr:nvCxnSpPr>
        <xdr:cNvPr id="4171" name="Straight Arrow Connector 9">
          <a:extLst>
            <a:ext uri="{FF2B5EF4-FFF2-40B4-BE49-F238E27FC236}">
              <a16:creationId xmlns:a16="http://schemas.microsoft.com/office/drawing/2014/main" id="{E94D8EC8-7C18-42A1-87CA-03B1D7B1D288}"/>
            </a:ext>
          </a:extLst>
        </xdr:cNvPr>
        <xdr:cNvCxnSpPr>
          <a:cxnSpLocks/>
          <a:stCxn id="4188" idx="2"/>
          <a:endCxn id="4191" idx="0"/>
        </xdr:cNvCxnSpPr>
      </xdr:nvCxnSpPr>
      <xdr:spPr>
        <a:xfrm>
          <a:off x="7997188" y="11371158"/>
          <a:ext cx="662" cy="396146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4355</xdr:colOff>
      <xdr:row>80</xdr:row>
      <xdr:rowOff>155524</xdr:rowOff>
    </xdr:from>
    <xdr:to>
      <xdr:col>14</xdr:col>
      <xdr:colOff>10217</xdr:colOff>
      <xdr:row>84</xdr:row>
      <xdr:rowOff>15502</xdr:rowOff>
    </xdr:to>
    <xdr:sp macro="" textlink="">
      <xdr:nvSpPr>
        <xdr:cNvPr id="4224" name="Rectangle 10">
          <a:extLst>
            <a:ext uri="{FF2B5EF4-FFF2-40B4-BE49-F238E27FC236}">
              <a16:creationId xmlns:a16="http://schemas.microsoft.com/office/drawing/2014/main" id="{DFED4800-9B44-4FC4-83DE-7A22D56825A9}"/>
            </a:ext>
          </a:extLst>
        </xdr:cNvPr>
        <xdr:cNvSpPr/>
      </xdr:nvSpPr>
      <xdr:spPr>
        <a:xfrm>
          <a:off x="7319555" y="14778304"/>
          <a:ext cx="1225062" cy="591498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Start Grinding</a:t>
          </a:r>
        </a:p>
      </xdr:txBody>
    </xdr:sp>
    <xdr:clientData/>
  </xdr:twoCellAnchor>
  <xdr:twoCellAnchor>
    <xdr:from>
      <xdr:col>13</xdr:col>
      <xdr:colOff>7286</xdr:colOff>
      <xdr:row>79</xdr:row>
      <xdr:rowOff>60101</xdr:rowOff>
    </xdr:from>
    <xdr:to>
      <xdr:col>13</xdr:col>
      <xdr:colOff>7287</xdr:colOff>
      <xdr:row>80</xdr:row>
      <xdr:rowOff>155524</xdr:rowOff>
    </xdr:to>
    <xdr:cxnSp macro="">
      <xdr:nvCxnSpPr>
        <xdr:cNvPr id="4174" name="Straight Arrow Connector 13">
          <a:extLst>
            <a:ext uri="{FF2B5EF4-FFF2-40B4-BE49-F238E27FC236}">
              <a16:creationId xmlns:a16="http://schemas.microsoft.com/office/drawing/2014/main" id="{4B860070-3B68-4338-AF11-0DD38CBEC96A}"/>
            </a:ext>
          </a:extLst>
        </xdr:cNvPr>
        <xdr:cNvCxnSpPr>
          <a:cxnSpLocks/>
          <a:stCxn id="4217" idx="2"/>
          <a:endCxn id="4224" idx="0"/>
        </xdr:cNvCxnSpPr>
      </xdr:nvCxnSpPr>
      <xdr:spPr>
        <a:xfrm flipH="1">
          <a:off x="7995996" y="14624133"/>
          <a:ext cx="1" cy="279778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203927</xdr:colOff>
      <xdr:row>49</xdr:row>
      <xdr:rowOff>158710</xdr:rowOff>
    </xdr:from>
    <xdr:to>
      <xdr:col>3</xdr:col>
      <xdr:colOff>207884</xdr:colOff>
      <xdr:row>53</xdr:row>
      <xdr:rowOff>15539</xdr:rowOff>
    </xdr:to>
    <xdr:sp macro="" textlink="">
      <xdr:nvSpPr>
        <xdr:cNvPr id="5004" name="Rectangle 14">
          <a:extLst>
            <a:ext uri="{FF2B5EF4-FFF2-40B4-BE49-F238E27FC236}">
              <a16:creationId xmlns:a16="http://schemas.microsoft.com/office/drawing/2014/main" id="{239F7166-C287-4505-A04A-C6FA460C38C3}"/>
            </a:ext>
          </a:extLst>
        </xdr:cNvPr>
        <xdr:cNvSpPr/>
      </xdr:nvSpPr>
      <xdr:spPr>
        <a:xfrm>
          <a:off x="2032727" y="9215624"/>
          <a:ext cx="1223157" cy="597058"/>
        </a:xfrm>
        <a:prstGeom prst="rect">
          <a:avLst/>
        </a:prstGeom>
        <a:solidFill>
          <a:schemeClr val="bg1"/>
        </a:solidFill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Motor</a:t>
          </a:r>
          <a:r>
            <a:rPr lang="en-US" sz="1100" baseline="0">
              <a:solidFill>
                <a:schemeClr val="tx1"/>
              </a:solidFill>
            </a:rPr>
            <a:t> OFF mechanism</a:t>
          </a:r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57858</xdr:colOff>
      <xdr:row>47</xdr:row>
      <xdr:rowOff>80865</xdr:rowOff>
    </xdr:from>
    <xdr:to>
      <xdr:col>13</xdr:col>
      <xdr:colOff>146442</xdr:colOff>
      <xdr:row>49</xdr:row>
      <xdr:rowOff>75815</xdr:rowOff>
    </xdr:to>
    <xdr:sp macro="" textlink="">
      <xdr:nvSpPr>
        <xdr:cNvPr id="2865" name="Rectangle 17">
          <a:extLst>
            <a:ext uri="{FF2B5EF4-FFF2-40B4-BE49-F238E27FC236}">
              <a16:creationId xmlns:a16="http://schemas.microsoft.com/office/drawing/2014/main" id="{20C53986-3C8D-49AE-81D8-C064A375DBCC}"/>
            </a:ext>
          </a:extLst>
        </xdr:cNvPr>
        <xdr:cNvSpPr/>
      </xdr:nvSpPr>
      <xdr:spPr>
        <a:xfrm>
          <a:off x="7373058" y="8507689"/>
          <a:ext cx="698184" cy="353538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2</xdr:col>
      <xdr:colOff>205902</xdr:colOff>
      <xdr:row>53</xdr:row>
      <xdr:rowOff>15539</xdr:rowOff>
    </xdr:from>
    <xdr:to>
      <xdr:col>2</xdr:col>
      <xdr:colOff>205905</xdr:colOff>
      <xdr:row>55</xdr:row>
      <xdr:rowOff>87611</xdr:rowOff>
    </xdr:to>
    <xdr:cxnSp macro="">
      <xdr:nvCxnSpPr>
        <xdr:cNvPr id="355" name="Straight Arrow Connector 18">
          <a:extLst>
            <a:ext uri="{FF2B5EF4-FFF2-40B4-BE49-F238E27FC236}">
              <a16:creationId xmlns:a16="http://schemas.microsoft.com/office/drawing/2014/main" id="{DEF1F139-0D01-49CE-9314-C00EFD58BCA4}"/>
            </a:ext>
          </a:extLst>
        </xdr:cNvPr>
        <xdr:cNvCxnSpPr>
          <a:cxnSpLocks/>
          <a:stCxn id="5004" idx="2"/>
          <a:endCxn id="5005" idx="0"/>
        </xdr:cNvCxnSpPr>
      </xdr:nvCxnSpPr>
      <xdr:spPr>
        <a:xfrm flipH="1">
          <a:off x="2663967" y="9786345"/>
          <a:ext cx="3" cy="440782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203924</xdr:colOff>
      <xdr:row>55</xdr:row>
      <xdr:rowOff>87611</xdr:rowOff>
    </xdr:from>
    <xdr:to>
      <xdr:col>3</xdr:col>
      <xdr:colOff>207881</xdr:colOff>
      <xdr:row>58</xdr:row>
      <xdr:rowOff>69667</xdr:rowOff>
    </xdr:to>
    <xdr:sp macro="" textlink="">
      <xdr:nvSpPr>
        <xdr:cNvPr id="5005" name="Rectangle 17">
          <a:extLst>
            <a:ext uri="{FF2B5EF4-FFF2-40B4-BE49-F238E27FC236}">
              <a16:creationId xmlns:a16="http://schemas.microsoft.com/office/drawing/2014/main" id="{D30F674E-988D-4B07-A57A-F3A76FC094A5}"/>
            </a:ext>
          </a:extLst>
        </xdr:cNvPr>
        <xdr:cNvSpPr/>
      </xdr:nvSpPr>
      <xdr:spPr>
        <a:xfrm>
          <a:off x="2032724" y="10254868"/>
          <a:ext cx="1223157" cy="537228"/>
        </a:xfrm>
        <a:prstGeom prst="rect">
          <a:avLst/>
        </a:prstGeom>
        <a:solidFill>
          <a:schemeClr val="bg1"/>
        </a:solidFill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chemeClr val="tx1"/>
              </a:solidFill>
            </a:rPr>
            <a:t>Send notification to</a:t>
          </a:r>
          <a:r>
            <a:rPr lang="en-US" sz="900" baseline="0">
              <a:solidFill>
                <a:schemeClr val="tx1"/>
              </a:solidFill>
            </a:rPr>
            <a:t> CUSTOMER</a:t>
          </a:r>
        </a:p>
        <a:p>
          <a:pPr algn="ctr"/>
          <a:r>
            <a:rPr lang="en-US" sz="900" b="1" baseline="0">
              <a:solidFill>
                <a:srgbClr val="0000CC"/>
              </a:solidFill>
            </a:rPr>
            <a:t>(container FULL)</a:t>
          </a:r>
          <a:endParaRPr lang="en-US" sz="900" b="1">
            <a:solidFill>
              <a:srgbClr val="0000CC"/>
            </a:solidFill>
          </a:endParaRPr>
        </a:p>
      </xdr:txBody>
    </xdr:sp>
    <xdr:clientData/>
  </xdr:twoCellAnchor>
  <xdr:twoCellAnchor>
    <xdr:from>
      <xdr:col>2</xdr:col>
      <xdr:colOff>204560</xdr:colOff>
      <xdr:row>58</xdr:row>
      <xdr:rowOff>69667</xdr:rowOff>
    </xdr:from>
    <xdr:to>
      <xdr:col>2</xdr:col>
      <xdr:colOff>205902</xdr:colOff>
      <xdr:row>61</xdr:row>
      <xdr:rowOff>86343</xdr:rowOff>
    </xdr:to>
    <xdr:cxnSp macro="">
      <xdr:nvCxnSpPr>
        <xdr:cNvPr id="4355" name="Straight Arrow Connector 21">
          <a:extLst>
            <a:ext uri="{FF2B5EF4-FFF2-40B4-BE49-F238E27FC236}">
              <a16:creationId xmlns:a16="http://schemas.microsoft.com/office/drawing/2014/main" id="{8367C2F4-0297-42ED-ABB9-11B6B779BED7}"/>
            </a:ext>
          </a:extLst>
        </xdr:cNvPr>
        <xdr:cNvCxnSpPr>
          <a:cxnSpLocks/>
          <a:stCxn id="5005" idx="2"/>
          <a:endCxn id="5006" idx="0"/>
        </xdr:cNvCxnSpPr>
      </xdr:nvCxnSpPr>
      <xdr:spPr>
        <a:xfrm flipH="1">
          <a:off x="2662625" y="10762248"/>
          <a:ext cx="1342" cy="56974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427615</xdr:colOff>
      <xdr:row>42</xdr:row>
      <xdr:rowOff>56531</xdr:rowOff>
    </xdr:from>
    <xdr:to>
      <xdr:col>14</xdr:col>
      <xdr:colOff>193153</xdr:colOff>
      <xdr:row>48</xdr:row>
      <xdr:rowOff>36936</xdr:rowOff>
    </xdr:to>
    <xdr:sp macro="" textlink="">
      <xdr:nvSpPr>
        <xdr:cNvPr id="4183" name="Flowchart: Decision 22">
          <a:extLst>
            <a:ext uri="{FF2B5EF4-FFF2-40B4-BE49-F238E27FC236}">
              <a16:creationId xmlns:a16="http://schemas.microsoft.com/office/drawing/2014/main" id="{0A5AB213-3A1C-490F-AE32-E52EBB38B0DB}"/>
            </a:ext>
          </a:extLst>
        </xdr:cNvPr>
        <xdr:cNvSpPr/>
      </xdr:nvSpPr>
      <xdr:spPr>
        <a:xfrm>
          <a:off x="7133215" y="7729871"/>
          <a:ext cx="1594338" cy="1077685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800" b="0" baseline="0">
              <a:solidFill>
                <a:schemeClr val="tx1"/>
              </a:solidFill>
            </a:rPr>
            <a:t>M/C Cover Close?</a:t>
          </a:r>
          <a:endParaRPr lang="en-US" sz="800" b="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408292</xdr:colOff>
      <xdr:row>34</xdr:row>
      <xdr:rowOff>51250</xdr:rowOff>
    </xdr:from>
    <xdr:to>
      <xdr:col>6</xdr:col>
      <xdr:colOff>414154</xdr:colOff>
      <xdr:row>37</xdr:row>
      <xdr:rowOff>44785</xdr:rowOff>
    </xdr:to>
    <xdr:sp macro="" textlink="">
      <xdr:nvSpPr>
        <xdr:cNvPr id="4620" name="Rectangle 23">
          <a:extLst>
            <a:ext uri="{FF2B5EF4-FFF2-40B4-BE49-F238E27FC236}">
              <a16:creationId xmlns:a16="http://schemas.microsoft.com/office/drawing/2014/main" id="{5EC44DA6-14DE-4D43-9511-5B3F56C2913F}"/>
            </a:ext>
          </a:extLst>
        </xdr:cNvPr>
        <xdr:cNvSpPr/>
      </xdr:nvSpPr>
      <xdr:spPr>
        <a:xfrm>
          <a:off x="4065892" y="6261550"/>
          <a:ext cx="1225062" cy="542175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 </a:t>
          </a:r>
        </a:p>
        <a:p>
          <a:pPr algn="ctr"/>
          <a:r>
            <a:rPr lang="en-US" sz="9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(no grain)</a:t>
          </a:r>
          <a:endParaRPr lang="en-US" sz="9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4</xdr:col>
      <xdr:colOff>314152</xdr:colOff>
      <xdr:row>28</xdr:row>
      <xdr:rowOff>87174</xdr:rowOff>
    </xdr:from>
    <xdr:to>
      <xdr:col>12</xdr:col>
      <xdr:colOff>610785</xdr:colOff>
      <xdr:row>41</xdr:row>
      <xdr:rowOff>103853</xdr:rowOff>
    </xdr:to>
    <xdr:cxnSp macro="">
      <xdr:nvCxnSpPr>
        <xdr:cNvPr id="1250" name="Connector: Elbow 23">
          <a:extLst>
            <a:ext uri="{FF2B5EF4-FFF2-40B4-BE49-F238E27FC236}">
              <a16:creationId xmlns:a16="http://schemas.microsoft.com/office/drawing/2014/main" id="{2369F190-C510-446C-8BC0-A6F2681535BA}"/>
            </a:ext>
          </a:extLst>
        </xdr:cNvPr>
        <xdr:cNvCxnSpPr>
          <a:cxnSpLocks/>
          <a:stCxn id="4811" idx="1"/>
          <a:endCxn id="4178" idx="0"/>
        </xdr:cNvCxnSpPr>
      </xdr:nvCxnSpPr>
      <xdr:spPr>
        <a:xfrm rot="10800000" flipH="1">
          <a:off x="4001249" y="5249109"/>
          <a:ext cx="5212762" cy="2413292"/>
        </a:xfrm>
        <a:prstGeom prst="bentConnector4">
          <a:avLst>
            <a:gd name="adj1" fmla="val -4385"/>
            <a:gd name="adj2" fmla="val 109473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407449</xdr:colOff>
      <xdr:row>37</xdr:row>
      <xdr:rowOff>44785</xdr:rowOff>
    </xdr:from>
    <xdr:to>
      <xdr:col>5</xdr:col>
      <xdr:colOff>411223</xdr:colOff>
      <xdr:row>38</xdr:row>
      <xdr:rowOff>111175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5A0F71F3-6A01-434E-9A0C-F08E5A975894}"/>
            </a:ext>
          </a:extLst>
        </xdr:cNvPr>
        <xdr:cNvCxnSpPr>
          <a:cxnSpLocks/>
          <a:stCxn id="4620" idx="2"/>
          <a:endCxn id="4811" idx="0"/>
        </xdr:cNvCxnSpPr>
      </xdr:nvCxnSpPr>
      <xdr:spPr>
        <a:xfrm flipH="1">
          <a:off x="4709062" y="6865914"/>
          <a:ext cx="3774" cy="250745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520637</xdr:colOff>
      <xdr:row>43</xdr:row>
      <xdr:rowOff>169084</xdr:rowOff>
    </xdr:from>
    <xdr:to>
      <xdr:col>11</xdr:col>
      <xdr:colOff>605411</xdr:colOff>
      <xdr:row>45</xdr:row>
      <xdr:rowOff>65448</xdr:rowOff>
    </xdr:to>
    <xdr:sp macro="" textlink="">
      <xdr:nvSpPr>
        <xdr:cNvPr id="4277" name="Rectangle 25">
          <a:extLst>
            <a:ext uri="{FF2B5EF4-FFF2-40B4-BE49-F238E27FC236}">
              <a16:creationId xmlns:a16="http://schemas.microsoft.com/office/drawing/2014/main" id="{74FB2F99-7829-4FA1-854F-9A6216885ADC}"/>
            </a:ext>
          </a:extLst>
        </xdr:cNvPr>
        <xdr:cNvSpPr/>
      </xdr:nvSpPr>
      <xdr:spPr>
        <a:xfrm>
          <a:off x="6616637" y="7878731"/>
          <a:ext cx="694374" cy="254952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13</xdr:col>
      <xdr:colOff>7286</xdr:colOff>
      <xdr:row>13</xdr:row>
      <xdr:rowOff>79854</xdr:rowOff>
    </xdr:from>
    <xdr:to>
      <xdr:col>14</xdr:col>
      <xdr:colOff>184931</xdr:colOff>
      <xdr:row>84</xdr:row>
      <xdr:rowOff>15502</xdr:rowOff>
    </xdr:to>
    <xdr:cxnSp macro="">
      <xdr:nvCxnSpPr>
        <xdr:cNvPr id="4225" name="Connector: Elbow 27">
          <a:extLst>
            <a:ext uri="{FF2B5EF4-FFF2-40B4-BE49-F238E27FC236}">
              <a16:creationId xmlns:a16="http://schemas.microsoft.com/office/drawing/2014/main" id="{430B1FC6-A535-49BC-9F07-81FB65EEA5E9}"/>
            </a:ext>
          </a:extLst>
        </xdr:cNvPr>
        <xdr:cNvCxnSpPr>
          <a:stCxn id="4224" idx="2"/>
          <a:endCxn id="33" idx="3"/>
        </xdr:cNvCxnSpPr>
      </xdr:nvCxnSpPr>
      <xdr:spPr>
        <a:xfrm rot="5400000" flipH="1" flipV="1">
          <a:off x="1631874" y="8878338"/>
          <a:ext cx="13461148" cy="789966"/>
        </a:xfrm>
        <a:prstGeom prst="bentConnector4">
          <a:avLst>
            <a:gd name="adj1" fmla="val -12211"/>
            <a:gd name="adj2" fmla="val 430375"/>
          </a:avLst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205906</xdr:colOff>
      <xdr:row>22</xdr:row>
      <xdr:rowOff>44403</xdr:rowOff>
    </xdr:from>
    <xdr:to>
      <xdr:col>11</xdr:col>
      <xdr:colOff>418052</xdr:colOff>
      <xdr:row>49</xdr:row>
      <xdr:rowOff>158710</xdr:rowOff>
    </xdr:to>
    <xdr:cxnSp macro="">
      <xdr:nvCxnSpPr>
        <xdr:cNvPr id="354" name="Connector: Elbow 30">
          <a:extLst>
            <a:ext uri="{FF2B5EF4-FFF2-40B4-BE49-F238E27FC236}">
              <a16:creationId xmlns:a16="http://schemas.microsoft.com/office/drawing/2014/main" id="{6D99E59F-9316-4B80-AB58-222D7AC3C097}"/>
            </a:ext>
          </a:extLst>
        </xdr:cNvPr>
        <xdr:cNvCxnSpPr>
          <a:cxnSpLocks/>
          <a:stCxn id="1774" idx="1"/>
          <a:endCxn id="5004" idx="0"/>
        </xdr:cNvCxnSpPr>
      </xdr:nvCxnSpPr>
      <xdr:spPr>
        <a:xfrm rot="10800000" flipV="1">
          <a:off x="2663971" y="4100209"/>
          <a:ext cx="5742791" cy="5091888"/>
        </a:xfrm>
        <a:prstGeom prst="bentConnector2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608078</xdr:colOff>
      <xdr:row>25</xdr:row>
      <xdr:rowOff>34605</xdr:rowOff>
    </xdr:from>
    <xdr:to>
      <xdr:col>12</xdr:col>
      <xdr:colOff>610785</xdr:colOff>
      <xdr:row>28</xdr:row>
      <xdr:rowOff>87174</xdr:rowOff>
    </xdr:to>
    <xdr:cxnSp macro="">
      <xdr:nvCxnSpPr>
        <xdr:cNvPr id="4167" name="Straight Arrow Connector 31">
          <a:extLst>
            <a:ext uri="{FF2B5EF4-FFF2-40B4-BE49-F238E27FC236}">
              <a16:creationId xmlns:a16="http://schemas.microsoft.com/office/drawing/2014/main" id="{B2371564-CBA6-4A99-9BD9-0A5E439725E5}"/>
            </a:ext>
          </a:extLst>
        </xdr:cNvPr>
        <xdr:cNvCxnSpPr>
          <a:cxnSpLocks/>
          <a:stCxn id="1774" idx="2"/>
          <a:endCxn id="4178" idx="0"/>
        </xdr:cNvCxnSpPr>
      </xdr:nvCxnSpPr>
      <xdr:spPr>
        <a:xfrm>
          <a:off x="7982272" y="4643476"/>
          <a:ext cx="2707" cy="605633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419393</xdr:colOff>
      <xdr:row>10</xdr:row>
      <xdr:rowOff>89651</xdr:rowOff>
    </xdr:from>
    <xdr:to>
      <xdr:col>14</xdr:col>
      <xdr:colOff>184931</xdr:colOff>
      <xdr:row>16</xdr:row>
      <xdr:rowOff>70056</xdr:rowOff>
    </xdr:to>
    <xdr:sp macro="" textlink="">
      <xdr:nvSpPr>
        <xdr:cNvPr id="33" name="Flowchart: Decision 32">
          <a:extLst>
            <a:ext uri="{FF2B5EF4-FFF2-40B4-BE49-F238E27FC236}">
              <a16:creationId xmlns:a16="http://schemas.microsoft.com/office/drawing/2014/main" id="{310FA704-A934-4D34-A423-F689FE297A69}"/>
            </a:ext>
          </a:extLst>
        </xdr:cNvPr>
        <xdr:cNvSpPr/>
      </xdr:nvSpPr>
      <xdr:spPr>
        <a:xfrm>
          <a:off x="5905793" y="1910831"/>
          <a:ext cx="1594338" cy="1077685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700" b="0">
              <a:solidFill>
                <a:schemeClr val="tx1"/>
              </a:solidFill>
            </a:rPr>
            <a:t>Container Present</a:t>
          </a:r>
          <a:r>
            <a:rPr lang="en-US" sz="700" b="0" baseline="0">
              <a:solidFill>
                <a:schemeClr val="tx1"/>
              </a:solidFill>
            </a:rPr>
            <a:t> in M/C</a:t>
          </a:r>
          <a:r>
            <a:rPr lang="en-US" sz="700" b="0">
              <a:solidFill>
                <a:schemeClr val="tx1"/>
              </a:solidFill>
            </a:rPr>
            <a:t> and Correct?</a:t>
          </a:r>
        </a:p>
      </xdr:txBody>
    </xdr:sp>
    <xdr:clientData/>
  </xdr:twoCellAnchor>
  <xdr:twoCellAnchor>
    <xdr:from>
      <xdr:col>11</xdr:col>
      <xdr:colOff>589238</xdr:colOff>
      <xdr:row>15</xdr:row>
      <xdr:rowOff>83045</xdr:rowOff>
    </xdr:from>
    <xdr:to>
      <xdr:col>13</xdr:col>
      <xdr:colOff>68222</xdr:colOff>
      <xdr:row>17</xdr:row>
      <xdr:rowOff>77994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B6461952-FD31-462C-9CEF-BA091E5DDD47}"/>
            </a:ext>
          </a:extLst>
        </xdr:cNvPr>
        <xdr:cNvSpPr/>
      </xdr:nvSpPr>
      <xdr:spPr>
        <a:xfrm>
          <a:off x="6075638" y="2818625"/>
          <a:ext cx="698184" cy="360709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11</xdr:col>
      <xdr:colOff>53788</xdr:colOff>
      <xdr:row>11</xdr:row>
      <xdr:rowOff>152397</xdr:rowOff>
    </xdr:from>
    <xdr:to>
      <xdr:col>12</xdr:col>
      <xdr:colOff>142372</xdr:colOff>
      <xdr:row>13</xdr:row>
      <xdr:rowOff>51680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EF51918E-A93B-4C28-A78B-1A603DE00196}"/>
            </a:ext>
          </a:extLst>
        </xdr:cNvPr>
        <xdr:cNvSpPr/>
      </xdr:nvSpPr>
      <xdr:spPr>
        <a:xfrm>
          <a:off x="5540188" y="2156457"/>
          <a:ext cx="698184" cy="265043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9</xdr:col>
      <xdr:colOff>531535</xdr:colOff>
      <xdr:row>13</xdr:row>
      <xdr:rowOff>79853</xdr:rowOff>
    </xdr:from>
    <xdr:to>
      <xdr:col>11</xdr:col>
      <xdr:colOff>419393</xdr:colOff>
      <xdr:row>13</xdr:row>
      <xdr:rowOff>83072</xdr:rowOff>
    </xdr:to>
    <xdr:cxnSp macro="">
      <xdr:nvCxnSpPr>
        <xdr:cNvPr id="36" name="Straight Arrow Connector 38">
          <a:extLst>
            <a:ext uri="{FF2B5EF4-FFF2-40B4-BE49-F238E27FC236}">
              <a16:creationId xmlns:a16="http://schemas.microsoft.com/office/drawing/2014/main" id="{07949956-7C07-4A03-8913-9C40DF241CC0}"/>
            </a:ext>
          </a:extLst>
        </xdr:cNvPr>
        <xdr:cNvCxnSpPr>
          <a:cxnSpLocks/>
          <a:stCxn id="33" idx="1"/>
          <a:endCxn id="4141" idx="3"/>
        </xdr:cNvCxnSpPr>
      </xdr:nvCxnSpPr>
      <xdr:spPr>
        <a:xfrm flipH="1">
          <a:off x="6062180" y="2476466"/>
          <a:ext cx="1116890" cy="3219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602864</xdr:colOff>
      <xdr:row>4</xdr:row>
      <xdr:rowOff>183133</xdr:rowOff>
    </xdr:from>
    <xdr:to>
      <xdr:col>13</xdr:col>
      <xdr:colOff>608726</xdr:colOff>
      <xdr:row>7</xdr:row>
      <xdr:rowOff>165142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8A296402-DD48-45F5-BF99-7B75F0189E8B}"/>
            </a:ext>
          </a:extLst>
        </xdr:cNvPr>
        <xdr:cNvSpPr/>
      </xdr:nvSpPr>
      <xdr:spPr>
        <a:xfrm>
          <a:off x="6089264" y="907033"/>
          <a:ext cx="1225062" cy="530649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Insert Container</a:t>
          </a:r>
        </a:p>
      </xdr:txBody>
    </xdr:sp>
    <xdr:clientData/>
  </xdr:twoCellAnchor>
  <xdr:twoCellAnchor>
    <xdr:from>
      <xdr:col>12</xdr:col>
      <xdr:colOff>605620</xdr:colOff>
      <xdr:row>16</xdr:row>
      <xdr:rowOff>70056</xdr:rowOff>
    </xdr:from>
    <xdr:to>
      <xdr:col>12</xdr:col>
      <xdr:colOff>609420</xdr:colOff>
      <xdr:row>19</xdr:row>
      <xdr:rowOff>54200</xdr:rowOff>
    </xdr:to>
    <xdr:cxnSp macro="">
      <xdr:nvCxnSpPr>
        <xdr:cNvPr id="4166" name="Straight Arrow Connector 37">
          <a:extLst>
            <a:ext uri="{FF2B5EF4-FFF2-40B4-BE49-F238E27FC236}">
              <a16:creationId xmlns:a16="http://schemas.microsoft.com/office/drawing/2014/main" id="{9F78CEF5-C281-4289-AC38-FE6932AD3C58}"/>
            </a:ext>
          </a:extLst>
        </xdr:cNvPr>
        <xdr:cNvCxnSpPr>
          <a:cxnSpLocks/>
          <a:stCxn id="33" idx="2"/>
          <a:endCxn id="1774" idx="0"/>
        </xdr:cNvCxnSpPr>
      </xdr:nvCxnSpPr>
      <xdr:spPr>
        <a:xfrm flipH="1">
          <a:off x="7979814" y="3019733"/>
          <a:ext cx="3800" cy="537209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408296</xdr:colOff>
      <xdr:row>29</xdr:row>
      <xdr:rowOff>171275</xdr:rowOff>
    </xdr:from>
    <xdr:to>
      <xdr:col>6</xdr:col>
      <xdr:colOff>414158</xdr:colOff>
      <xdr:row>32</xdr:row>
      <xdr:rowOff>163994</xdr:rowOff>
    </xdr:to>
    <xdr:sp macro="" textlink="">
      <xdr:nvSpPr>
        <xdr:cNvPr id="4621" name="Rectangle 38">
          <a:extLst>
            <a:ext uri="{FF2B5EF4-FFF2-40B4-BE49-F238E27FC236}">
              <a16:creationId xmlns:a16="http://schemas.microsoft.com/office/drawing/2014/main" id="{3E8D0AF4-E624-4D7C-922B-37CCF2716D11}"/>
            </a:ext>
          </a:extLst>
        </xdr:cNvPr>
        <xdr:cNvSpPr/>
      </xdr:nvSpPr>
      <xdr:spPr>
        <a:xfrm>
          <a:off x="4065896" y="5467175"/>
          <a:ext cx="1225062" cy="541359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* Motor OFF mechanism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11</xdr:col>
      <xdr:colOff>429479</xdr:colOff>
      <xdr:row>51</xdr:row>
      <xdr:rowOff>21500</xdr:rowOff>
    </xdr:from>
    <xdr:to>
      <xdr:col>14</xdr:col>
      <xdr:colOff>195017</xdr:colOff>
      <xdr:row>57</xdr:row>
      <xdr:rowOff>1907</xdr:rowOff>
    </xdr:to>
    <xdr:sp macro="" textlink="">
      <xdr:nvSpPr>
        <xdr:cNvPr id="4185" name="Flowchart: Decision 57">
          <a:extLst>
            <a:ext uri="{FF2B5EF4-FFF2-40B4-BE49-F238E27FC236}">
              <a16:creationId xmlns:a16="http://schemas.microsoft.com/office/drawing/2014/main" id="{793DDB32-3134-42C8-8821-277EC5B87AD5}"/>
            </a:ext>
          </a:extLst>
        </xdr:cNvPr>
        <xdr:cNvSpPr/>
      </xdr:nvSpPr>
      <xdr:spPr>
        <a:xfrm>
          <a:off x="7135079" y="9340760"/>
          <a:ext cx="1594338" cy="1077687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0">
              <a:solidFill>
                <a:schemeClr val="tx1"/>
              </a:solidFill>
            </a:rPr>
            <a:t>Grain level critical?</a:t>
          </a:r>
        </a:p>
      </xdr:txBody>
    </xdr:sp>
    <xdr:clientData/>
  </xdr:twoCellAnchor>
  <xdr:twoCellAnchor>
    <xdr:from>
      <xdr:col>11</xdr:col>
      <xdr:colOff>530831</xdr:colOff>
      <xdr:row>56</xdr:row>
      <xdr:rowOff>108698</xdr:rowOff>
    </xdr:from>
    <xdr:to>
      <xdr:col>13</xdr:col>
      <xdr:colOff>9815</xdr:colOff>
      <xdr:row>57</xdr:row>
      <xdr:rowOff>182451</xdr:rowOff>
    </xdr:to>
    <xdr:sp macro="" textlink="">
      <xdr:nvSpPr>
        <xdr:cNvPr id="2996" name="Rectangle 62">
          <a:extLst>
            <a:ext uri="{FF2B5EF4-FFF2-40B4-BE49-F238E27FC236}">
              <a16:creationId xmlns:a16="http://schemas.microsoft.com/office/drawing/2014/main" id="{8ADFBE59-DA9A-49F4-AE81-4AF8EC37EEB3}"/>
            </a:ext>
          </a:extLst>
        </xdr:cNvPr>
        <xdr:cNvSpPr/>
      </xdr:nvSpPr>
      <xdr:spPr>
        <a:xfrm>
          <a:off x="7236431" y="10461012"/>
          <a:ext cx="698184" cy="258810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13</xdr:col>
      <xdr:colOff>467188</xdr:colOff>
      <xdr:row>52</xdr:row>
      <xdr:rowOff>45910</xdr:rowOff>
    </xdr:from>
    <xdr:to>
      <xdr:col>14</xdr:col>
      <xdr:colOff>555772</xdr:colOff>
      <xdr:row>54</xdr:row>
      <xdr:rowOff>40860</xdr:rowOff>
    </xdr:to>
    <xdr:sp macro="" textlink="">
      <xdr:nvSpPr>
        <xdr:cNvPr id="2997" name="Rectangle 63">
          <a:extLst>
            <a:ext uri="{FF2B5EF4-FFF2-40B4-BE49-F238E27FC236}">
              <a16:creationId xmlns:a16="http://schemas.microsoft.com/office/drawing/2014/main" id="{30208C40-FEDA-4848-AA20-64B580D69670}"/>
            </a:ext>
          </a:extLst>
        </xdr:cNvPr>
        <xdr:cNvSpPr/>
      </xdr:nvSpPr>
      <xdr:spPr>
        <a:xfrm>
          <a:off x="8391988" y="9657996"/>
          <a:ext cx="698184" cy="365064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13</xdr:col>
      <xdr:colOff>3126</xdr:colOff>
      <xdr:row>48</xdr:row>
      <xdr:rowOff>36936</xdr:rowOff>
    </xdr:from>
    <xdr:to>
      <xdr:col>13</xdr:col>
      <xdr:colOff>4990</xdr:colOff>
      <xdr:row>51</xdr:row>
      <xdr:rowOff>21500</xdr:rowOff>
    </xdr:to>
    <xdr:cxnSp macro="">
      <xdr:nvCxnSpPr>
        <xdr:cNvPr id="4169" name="Straight Arrow Connector 47">
          <a:extLst>
            <a:ext uri="{FF2B5EF4-FFF2-40B4-BE49-F238E27FC236}">
              <a16:creationId xmlns:a16="http://schemas.microsoft.com/office/drawing/2014/main" id="{167A9BD2-505C-498E-87D6-273473A11B1C}"/>
            </a:ext>
          </a:extLst>
        </xdr:cNvPr>
        <xdr:cNvCxnSpPr>
          <a:cxnSpLocks/>
          <a:stCxn id="4183" idx="2"/>
          <a:endCxn id="4185" idx="0"/>
        </xdr:cNvCxnSpPr>
      </xdr:nvCxnSpPr>
      <xdr:spPr>
        <a:xfrm>
          <a:off x="7991836" y="8885968"/>
          <a:ext cx="1864" cy="537629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599631</xdr:colOff>
      <xdr:row>52</xdr:row>
      <xdr:rowOff>111723</xdr:rowOff>
    </xdr:from>
    <xdr:to>
      <xdr:col>16</xdr:col>
      <xdr:colOff>605493</xdr:colOff>
      <xdr:row>55</xdr:row>
      <xdr:rowOff>99495</xdr:rowOff>
    </xdr:to>
    <xdr:sp macro="" textlink="">
      <xdr:nvSpPr>
        <xdr:cNvPr id="2999" name="Rectangle 71">
          <a:extLst>
            <a:ext uri="{FF2B5EF4-FFF2-40B4-BE49-F238E27FC236}">
              <a16:creationId xmlns:a16="http://schemas.microsoft.com/office/drawing/2014/main" id="{5E0AF8BD-09CA-4F66-A926-E1CDB3951EDC}"/>
            </a:ext>
          </a:extLst>
        </xdr:cNvPr>
        <xdr:cNvSpPr/>
      </xdr:nvSpPr>
      <xdr:spPr>
        <a:xfrm>
          <a:off x="9134031" y="9723809"/>
          <a:ext cx="1225062" cy="542943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</a:t>
          </a:r>
        </a:p>
        <a:p>
          <a:pPr algn="ctr"/>
          <a:r>
            <a:rPr lang="en-US" sz="9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(Grain level critical)</a:t>
          </a:r>
          <a:endParaRPr lang="en-US" sz="9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15</xdr:col>
      <xdr:colOff>602562</xdr:colOff>
      <xdr:row>55</xdr:row>
      <xdr:rowOff>99495</xdr:rowOff>
    </xdr:from>
    <xdr:to>
      <xdr:col>15</xdr:col>
      <xdr:colOff>604856</xdr:colOff>
      <xdr:row>56</xdr:row>
      <xdr:rowOff>72041</xdr:rowOff>
    </xdr:to>
    <xdr:cxnSp macro="">
      <xdr:nvCxnSpPr>
        <xdr:cNvPr id="50" name="Straight Arrow Connector 76">
          <a:extLst>
            <a:ext uri="{FF2B5EF4-FFF2-40B4-BE49-F238E27FC236}">
              <a16:creationId xmlns:a16="http://schemas.microsoft.com/office/drawing/2014/main" id="{6AB7D9C2-4B20-4637-A35E-3E26CEA99BA0}"/>
            </a:ext>
          </a:extLst>
        </xdr:cNvPr>
        <xdr:cNvCxnSpPr>
          <a:cxnSpLocks/>
          <a:stCxn id="2999" idx="2"/>
          <a:endCxn id="3000" idx="0"/>
        </xdr:cNvCxnSpPr>
      </xdr:nvCxnSpPr>
      <xdr:spPr>
        <a:xfrm>
          <a:off x="9820304" y="10239011"/>
          <a:ext cx="2294" cy="156901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601925</xdr:colOff>
      <xdr:row>56</xdr:row>
      <xdr:rowOff>72041</xdr:rowOff>
    </xdr:from>
    <xdr:to>
      <xdr:col>16</xdr:col>
      <xdr:colOff>607787</xdr:colOff>
      <xdr:row>59</xdr:row>
      <xdr:rowOff>59817</xdr:rowOff>
    </xdr:to>
    <xdr:sp macro="" textlink="">
      <xdr:nvSpPr>
        <xdr:cNvPr id="3000" name="Rectangle 96">
          <a:extLst>
            <a:ext uri="{FF2B5EF4-FFF2-40B4-BE49-F238E27FC236}">
              <a16:creationId xmlns:a16="http://schemas.microsoft.com/office/drawing/2014/main" id="{806E5877-3FC9-40C3-B3FD-5E14079F4029}"/>
            </a:ext>
          </a:extLst>
        </xdr:cNvPr>
        <xdr:cNvSpPr/>
      </xdr:nvSpPr>
      <xdr:spPr>
        <a:xfrm>
          <a:off x="9136325" y="10424355"/>
          <a:ext cx="1225062" cy="542948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Customer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has  option if what to buy flour from Zimplistic</a:t>
          </a:r>
          <a:endParaRPr lang="en-US" sz="900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 editAs="oneCell">
    <xdr:from>
      <xdr:col>27</xdr:col>
      <xdr:colOff>0</xdr:colOff>
      <xdr:row>4</xdr:row>
      <xdr:rowOff>0</xdr:rowOff>
    </xdr:from>
    <xdr:to>
      <xdr:col>34</xdr:col>
      <xdr:colOff>107577</xdr:colOff>
      <xdr:row>35</xdr:row>
      <xdr:rowOff>106908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558C4B5-22B2-42F1-A430-6EA6D7DEF1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438" t="9151" b="19739"/>
        <a:stretch/>
      </xdr:blipFill>
      <xdr:spPr>
        <a:xfrm>
          <a:off x="17678400" y="723900"/>
          <a:ext cx="4374777" cy="601240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34</xdr:col>
      <xdr:colOff>319221</xdr:colOff>
      <xdr:row>4</xdr:row>
      <xdr:rowOff>8962</xdr:rowOff>
    </xdr:from>
    <xdr:to>
      <xdr:col>41</xdr:col>
      <xdr:colOff>541974</xdr:colOff>
      <xdr:row>35</xdr:row>
      <xdr:rowOff>30847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0AD49C1-1B43-436D-983D-4FD71AB326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52" t="14570" r="66551" b="34515"/>
        <a:stretch/>
      </xdr:blipFill>
      <xdr:spPr>
        <a:xfrm>
          <a:off x="22264821" y="732862"/>
          <a:ext cx="4489953" cy="592738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27</xdr:col>
      <xdr:colOff>81964</xdr:colOff>
      <xdr:row>63</xdr:row>
      <xdr:rowOff>44822</xdr:rowOff>
    </xdr:from>
    <xdr:to>
      <xdr:col>43</xdr:col>
      <xdr:colOff>486703</xdr:colOff>
      <xdr:row>94</xdr:row>
      <xdr:rowOff>105217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B7C8518-6C98-47C3-BA56-D5506F199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760364" y="8998322"/>
          <a:ext cx="10158340" cy="596589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12</xdr:col>
      <xdr:colOff>6782</xdr:colOff>
      <xdr:row>71</xdr:row>
      <xdr:rowOff>175706</xdr:rowOff>
    </xdr:from>
    <xdr:to>
      <xdr:col>14</xdr:col>
      <xdr:colOff>12644</xdr:colOff>
      <xdr:row>74</xdr:row>
      <xdr:rowOff>161306</xdr:rowOff>
    </xdr:to>
    <xdr:sp macro="" textlink="">
      <xdr:nvSpPr>
        <xdr:cNvPr id="4211" name="Rectangle 107">
          <a:extLst>
            <a:ext uri="{FF2B5EF4-FFF2-40B4-BE49-F238E27FC236}">
              <a16:creationId xmlns:a16="http://schemas.microsoft.com/office/drawing/2014/main" id="{311A8CDB-2959-4B09-B939-C126405F5E14}"/>
            </a:ext>
          </a:extLst>
        </xdr:cNvPr>
        <xdr:cNvSpPr/>
      </xdr:nvSpPr>
      <xdr:spPr>
        <a:xfrm>
          <a:off x="7321982" y="13152566"/>
          <a:ext cx="1225062" cy="534240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Time</a:t>
          </a:r>
          <a:r>
            <a:rPr lang="en-US" sz="1100" baseline="0">
              <a:solidFill>
                <a:schemeClr val="tx1"/>
              </a:solidFill>
            </a:rPr>
            <a:t> Tracker ON</a:t>
          </a:r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13</xdr:col>
      <xdr:colOff>7287</xdr:colOff>
      <xdr:row>74</xdr:row>
      <xdr:rowOff>161306</xdr:rowOff>
    </xdr:from>
    <xdr:to>
      <xdr:col>13</xdr:col>
      <xdr:colOff>9713</xdr:colOff>
      <xdr:row>76</xdr:row>
      <xdr:rowOff>72329</xdr:rowOff>
    </xdr:to>
    <xdr:cxnSp macro="">
      <xdr:nvCxnSpPr>
        <xdr:cNvPr id="4173" name="Straight Arrow Connector 55">
          <a:extLst>
            <a:ext uri="{FF2B5EF4-FFF2-40B4-BE49-F238E27FC236}">
              <a16:creationId xmlns:a16="http://schemas.microsoft.com/office/drawing/2014/main" id="{C243B278-D5DD-4D25-A746-0948BFBB78DA}"/>
            </a:ext>
          </a:extLst>
        </xdr:cNvPr>
        <xdr:cNvCxnSpPr>
          <a:cxnSpLocks/>
          <a:stCxn id="4211" idx="2"/>
          <a:endCxn id="4217" idx="0"/>
        </xdr:cNvCxnSpPr>
      </xdr:nvCxnSpPr>
      <xdr:spPr>
        <a:xfrm flipH="1">
          <a:off x="7995997" y="13803564"/>
          <a:ext cx="2426" cy="279733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197224</xdr:colOff>
      <xdr:row>62</xdr:row>
      <xdr:rowOff>24321</xdr:rowOff>
    </xdr:from>
    <xdr:to>
      <xdr:col>14</xdr:col>
      <xdr:colOff>512675</xdr:colOff>
      <xdr:row>70</xdr:row>
      <xdr:rowOff>4150</xdr:rowOff>
    </xdr:to>
    <xdr:sp macro="" textlink="">
      <xdr:nvSpPr>
        <xdr:cNvPr id="4439" name="Rectangle 127">
          <a:extLst>
            <a:ext uri="{FF2B5EF4-FFF2-40B4-BE49-F238E27FC236}">
              <a16:creationId xmlns:a16="http://schemas.microsoft.com/office/drawing/2014/main" id="{683DFDCA-D5EE-42C2-B649-9A3C7117B9AE}"/>
            </a:ext>
          </a:extLst>
        </xdr:cNvPr>
        <xdr:cNvSpPr/>
      </xdr:nvSpPr>
      <xdr:spPr>
        <a:xfrm>
          <a:off x="6293224" y="11140556"/>
          <a:ext cx="2753851" cy="1414182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Thermocouple</a:t>
          </a:r>
        </a:p>
      </xdr:txBody>
    </xdr:sp>
    <xdr:clientData/>
  </xdr:twoCellAnchor>
  <xdr:twoCellAnchor>
    <xdr:from>
      <xdr:col>11</xdr:col>
      <xdr:colOff>433629</xdr:colOff>
      <xdr:row>63</xdr:row>
      <xdr:rowOff>152949</xdr:rowOff>
    </xdr:from>
    <xdr:to>
      <xdr:col>14</xdr:col>
      <xdr:colOff>199167</xdr:colOff>
      <xdr:row>69</xdr:row>
      <xdr:rowOff>133355</xdr:rowOff>
    </xdr:to>
    <xdr:sp macro="" textlink="">
      <xdr:nvSpPr>
        <xdr:cNvPr id="4191" name="Flowchart: Decision 128">
          <a:extLst>
            <a:ext uri="{FF2B5EF4-FFF2-40B4-BE49-F238E27FC236}">
              <a16:creationId xmlns:a16="http://schemas.microsoft.com/office/drawing/2014/main" id="{D3136BAA-39C8-410A-AB68-0C7253EB9449}"/>
            </a:ext>
          </a:extLst>
        </xdr:cNvPr>
        <xdr:cNvSpPr/>
      </xdr:nvSpPr>
      <xdr:spPr>
        <a:xfrm>
          <a:off x="7139229" y="11666769"/>
          <a:ext cx="1594338" cy="1077686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 b="0">
              <a:solidFill>
                <a:schemeClr val="tx1"/>
              </a:solidFill>
            </a:rPr>
            <a:t>Motor</a:t>
          </a:r>
          <a:r>
            <a:rPr lang="en-US" sz="900" b="0" baseline="0">
              <a:solidFill>
                <a:schemeClr val="tx1"/>
              </a:solidFill>
            </a:rPr>
            <a:t> Temp High?</a:t>
          </a:r>
          <a:endParaRPr lang="en-US" sz="900" b="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607212</xdr:colOff>
      <xdr:row>69</xdr:row>
      <xdr:rowOff>8674</xdr:rowOff>
    </xdr:from>
    <xdr:to>
      <xdr:col>13</xdr:col>
      <xdr:colOff>86196</xdr:colOff>
      <xdr:row>70</xdr:row>
      <xdr:rowOff>83242</xdr:rowOff>
    </xdr:to>
    <xdr:sp macro="" textlink="">
      <xdr:nvSpPr>
        <xdr:cNvPr id="3044" name="Rectangle 134">
          <a:extLst>
            <a:ext uri="{FF2B5EF4-FFF2-40B4-BE49-F238E27FC236}">
              <a16:creationId xmlns:a16="http://schemas.microsoft.com/office/drawing/2014/main" id="{986CEDDF-6EB6-4158-8FEB-44B7CFDF2764}"/>
            </a:ext>
          </a:extLst>
        </xdr:cNvPr>
        <xdr:cNvSpPr/>
      </xdr:nvSpPr>
      <xdr:spPr>
        <a:xfrm>
          <a:off x="7312812" y="12436201"/>
          <a:ext cx="698184" cy="254677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15</xdr:col>
      <xdr:colOff>187973</xdr:colOff>
      <xdr:row>65</xdr:row>
      <xdr:rowOff>59510</xdr:rowOff>
    </xdr:from>
    <xdr:to>
      <xdr:col>17</xdr:col>
      <xdr:colOff>193835</xdr:colOff>
      <xdr:row>68</xdr:row>
      <xdr:rowOff>47284</xdr:rowOff>
    </xdr:to>
    <xdr:sp macro="" textlink="">
      <xdr:nvSpPr>
        <xdr:cNvPr id="4457" name="Rectangle 138">
          <a:extLst>
            <a:ext uri="{FF2B5EF4-FFF2-40B4-BE49-F238E27FC236}">
              <a16:creationId xmlns:a16="http://schemas.microsoft.com/office/drawing/2014/main" id="{BAC38A67-F5AB-4A95-A31F-1FCAC5C718D6}"/>
            </a:ext>
          </a:extLst>
        </xdr:cNvPr>
        <xdr:cNvSpPr/>
      </xdr:nvSpPr>
      <xdr:spPr>
        <a:xfrm>
          <a:off x="9331973" y="11713628"/>
          <a:ext cx="1225062" cy="525656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* Motor OFF mechanism</a:t>
          </a:r>
          <a:endParaRPr lang="en-US">
            <a:solidFill>
              <a:schemeClr val="tx1"/>
            </a:solidFill>
            <a:effectLst/>
          </a:endParaRPr>
        </a:p>
      </xdr:txBody>
    </xdr:sp>
    <xdr:clientData/>
  </xdr:twoCellAnchor>
  <xdr:twoCellAnchor>
    <xdr:from>
      <xdr:col>14</xdr:col>
      <xdr:colOff>199167</xdr:colOff>
      <xdr:row>66</xdr:row>
      <xdr:rowOff>143153</xdr:rowOff>
    </xdr:from>
    <xdr:to>
      <xdr:col>15</xdr:col>
      <xdr:colOff>187973</xdr:colOff>
      <xdr:row>66</xdr:row>
      <xdr:rowOff>145575</xdr:rowOff>
    </xdr:to>
    <xdr:cxnSp macro="">
      <xdr:nvCxnSpPr>
        <xdr:cNvPr id="1299" name="Straight Arrow Connector 65">
          <a:extLst>
            <a:ext uri="{FF2B5EF4-FFF2-40B4-BE49-F238E27FC236}">
              <a16:creationId xmlns:a16="http://schemas.microsoft.com/office/drawing/2014/main" id="{4D27F50E-886B-4A65-9A05-AAAC9912A0E5}"/>
            </a:ext>
          </a:extLst>
        </xdr:cNvPr>
        <xdr:cNvCxnSpPr>
          <a:cxnSpLocks/>
          <a:stCxn id="4191" idx="3"/>
          <a:endCxn id="4457" idx="1"/>
        </xdr:cNvCxnSpPr>
      </xdr:nvCxnSpPr>
      <xdr:spPr>
        <a:xfrm>
          <a:off x="8802393" y="12310572"/>
          <a:ext cx="603322" cy="2422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190104</xdr:colOff>
      <xdr:row>70</xdr:row>
      <xdr:rowOff>919</xdr:rowOff>
    </xdr:from>
    <xdr:to>
      <xdr:col>17</xdr:col>
      <xdr:colOff>195966</xdr:colOff>
      <xdr:row>72</xdr:row>
      <xdr:rowOff>168801</xdr:rowOff>
    </xdr:to>
    <xdr:sp macro="" textlink="">
      <xdr:nvSpPr>
        <xdr:cNvPr id="3218" name="Rectangle 149">
          <a:extLst>
            <a:ext uri="{FF2B5EF4-FFF2-40B4-BE49-F238E27FC236}">
              <a16:creationId xmlns:a16="http://schemas.microsoft.com/office/drawing/2014/main" id="{86F5A1C0-E9C0-4CA6-8B6C-89F479BFC7B7}"/>
            </a:ext>
          </a:extLst>
        </xdr:cNvPr>
        <xdr:cNvSpPr/>
      </xdr:nvSpPr>
      <xdr:spPr>
        <a:xfrm>
          <a:off x="9334104" y="12551507"/>
          <a:ext cx="1225062" cy="526470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</a:t>
          </a:r>
        </a:p>
        <a:p>
          <a:pPr algn="ctr"/>
          <a:r>
            <a:rPr lang="en-US" sz="9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(Motor Temp High)</a:t>
          </a:r>
          <a:endParaRPr lang="en-US" sz="9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16</xdr:col>
      <xdr:colOff>190904</xdr:colOff>
      <xdr:row>68</xdr:row>
      <xdr:rowOff>47284</xdr:rowOff>
    </xdr:from>
    <xdr:to>
      <xdr:col>16</xdr:col>
      <xdr:colOff>193035</xdr:colOff>
      <xdr:row>70</xdr:row>
      <xdr:rowOff>919</xdr:rowOff>
    </xdr:to>
    <xdr:cxnSp macro="">
      <xdr:nvCxnSpPr>
        <xdr:cNvPr id="388" name="Straight Arrow Connector 69">
          <a:extLst>
            <a:ext uri="{FF2B5EF4-FFF2-40B4-BE49-F238E27FC236}">
              <a16:creationId xmlns:a16="http://schemas.microsoft.com/office/drawing/2014/main" id="{1D3A702A-A3AB-4AF1-A821-D0C4B224BF7C}"/>
            </a:ext>
          </a:extLst>
        </xdr:cNvPr>
        <xdr:cNvCxnSpPr>
          <a:cxnSpLocks/>
          <a:stCxn id="4457" idx="2"/>
          <a:endCxn id="3218" idx="0"/>
        </xdr:cNvCxnSpPr>
      </xdr:nvCxnSpPr>
      <xdr:spPr>
        <a:xfrm>
          <a:off x="10023162" y="12583413"/>
          <a:ext cx="2131" cy="322345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189895</xdr:colOff>
      <xdr:row>79</xdr:row>
      <xdr:rowOff>174003</xdr:rowOff>
    </xdr:from>
    <xdr:to>
      <xdr:col>17</xdr:col>
      <xdr:colOff>195757</xdr:colOff>
      <xdr:row>82</xdr:row>
      <xdr:rowOff>161775</xdr:rowOff>
    </xdr:to>
    <xdr:sp macro="" textlink="">
      <xdr:nvSpPr>
        <xdr:cNvPr id="3210" name="Rectangle 153">
          <a:extLst>
            <a:ext uri="{FF2B5EF4-FFF2-40B4-BE49-F238E27FC236}">
              <a16:creationId xmlns:a16="http://schemas.microsoft.com/office/drawing/2014/main" id="{D277CC65-0B24-4BBF-A402-7149107498A3}"/>
            </a:ext>
          </a:extLst>
        </xdr:cNvPr>
        <xdr:cNvSpPr/>
      </xdr:nvSpPr>
      <xdr:spPr>
        <a:xfrm>
          <a:off x="9333895" y="14338238"/>
          <a:ext cx="1225062" cy="525655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Machine</a:t>
          </a:r>
          <a:r>
            <a:rPr lang="en-US" sz="10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Cooldown for couple minutes</a:t>
          </a:r>
          <a:endParaRPr lang="en-US" sz="1000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16</xdr:col>
      <xdr:colOff>193035</xdr:colOff>
      <xdr:row>72</xdr:row>
      <xdr:rowOff>168801</xdr:rowOff>
    </xdr:from>
    <xdr:to>
      <xdr:col>16</xdr:col>
      <xdr:colOff>194662</xdr:colOff>
      <xdr:row>74</xdr:row>
      <xdr:rowOff>95069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CA3BD2C6-FE77-4EA8-8876-90F9D42C80BC}"/>
            </a:ext>
          </a:extLst>
        </xdr:cNvPr>
        <xdr:cNvCxnSpPr>
          <a:cxnSpLocks/>
          <a:stCxn id="3218" idx="2"/>
          <a:endCxn id="3221" idx="0"/>
        </xdr:cNvCxnSpPr>
      </xdr:nvCxnSpPr>
      <xdr:spPr>
        <a:xfrm>
          <a:off x="10025293" y="13442349"/>
          <a:ext cx="1627" cy="29497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191731</xdr:colOff>
      <xdr:row>74</xdr:row>
      <xdr:rowOff>95069</xdr:rowOff>
    </xdr:from>
    <xdr:to>
      <xdr:col>17</xdr:col>
      <xdr:colOff>197593</xdr:colOff>
      <xdr:row>77</xdr:row>
      <xdr:rowOff>82841</xdr:rowOff>
    </xdr:to>
    <xdr:sp macro="" textlink="">
      <xdr:nvSpPr>
        <xdr:cNvPr id="3221" name="Rectangle 159">
          <a:extLst>
            <a:ext uri="{FF2B5EF4-FFF2-40B4-BE49-F238E27FC236}">
              <a16:creationId xmlns:a16="http://schemas.microsoft.com/office/drawing/2014/main" id="{AADEDF4B-1153-4860-AAD5-C22002E8611C}"/>
            </a:ext>
          </a:extLst>
        </xdr:cNvPr>
        <xdr:cNvSpPr/>
      </xdr:nvSpPr>
      <xdr:spPr>
        <a:xfrm>
          <a:off x="9335731" y="13362834"/>
          <a:ext cx="1225062" cy="525654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error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log</a:t>
          </a:r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to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Zimplistic</a:t>
          </a:r>
        </a:p>
        <a:p>
          <a:pPr algn="ctr"/>
          <a:r>
            <a:rPr lang="en-US" sz="9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(Motor Temp High)</a:t>
          </a:r>
          <a:endParaRPr lang="en-US" sz="9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16</xdr:col>
      <xdr:colOff>192826</xdr:colOff>
      <xdr:row>77</xdr:row>
      <xdr:rowOff>82841</xdr:rowOff>
    </xdr:from>
    <xdr:to>
      <xdr:col>16</xdr:col>
      <xdr:colOff>194662</xdr:colOff>
      <xdr:row>79</xdr:row>
      <xdr:rowOff>174003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805A4A99-89E9-4BC9-A0D6-1904E24D59F0}"/>
            </a:ext>
          </a:extLst>
        </xdr:cNvPr>
        <xdr:cNvCxnSpPr>
          <a:cxnSpLocks/>
          <a:stCxn id="3221" idx="2"/>
          <a:endCxn id="3210" idx="0"/>
        </xdr:cNvCxnSpPr>
      </xdr:nvCxnSpPr>
      <xdr:spPr>
        <a:xfrm flipH="1">
          <a:off x="10025084" y="14278164"/>
          <a:ext cx="1836" cy="459871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579302</xdr:colOff>
      <xdr:row>64</xdr:row>
      <xdr:rowOff>170687</xdr:rowOff>
    </xdr:from>
    <xdr:to>
      <xdr:col>15</xdr:col>
      <xdr:colOff>58286</xdr:colOff>
      <xdr:row>66</xdr:row>
      <xdr:rowOff>166451</xdr:rowOff>
    </xdr:to>
    <xdr:sp macro="" textlink="">
      <xdr:nvSpPr>
        <xdr:cNvPr id="3098" name="Rectangle 164">
          <a:extLst>
            <a:ext uri="{FF2B5EF4-FFF2-40B4-BE49-F238E27FC236}">
              <a16:creationId xmlns:a16="http://schemas.microsoft.com/office/drawing/2014/main" id="{6D3E1612-E4BD-4509-B419-5E2EC7ABB902}"/>
            </a:ext>
          </a:extLst>
        </xdr:cNvPr>
        <xdr:cNvSpPr/>
      </xdr:nvSpPr>
      <xdr:spPr>
        <a:xfrm>
          <a:off x="8504102" y="11645511"/>
          <a:ext cx="698184" cy="354352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13</xdr:col>
      <xdr:colOff>9140</xdr:colOff>
      <xdr:row>63</xdr:row>
      <xdr:rowOff>152949</xdr:rowOff>
    </xdr:from>
    <xdr:to>
      <xdr:col>17</xdr:col>
      <xdr:colOff>195757</xdr:colOff>
      <xdr:row>81</xdr:row>
      <xdr:rowOff>75712</xdr:rowOff>
    </xdr:to>
    <xdr:cxnSp macro="">
      <xdr:nvCxnSpPr>
        <xdr:cNvPr id="1306" name="Connector: Elbow 75">
          <a:extLst>
            <a:ext uri="{FF2B5EF4-FFF2-40B4-BE49-F238E27FC236}">
              <a16:creationId xmlns:a16="http://schemas.microsoft.com/office/drawing/2014/main" id="{75F916AC-C8D3-4806-B779-2573267FA2A2}"/>
            </a:ext>
          </a:extLst>
        </xdr:cNvPr>
        <xdr:cNvCxnSpPr>
          <a:cxnSpLocks/>
          <a:stCxn id="3210" idx="3"/>
          <a:endCxn id="4191" idx="0"/>
        </xdr:cNvCxnSpPr>
      </xdr:nvCxnSpPr>
      <xdr:spPr>
        <a:xfrm flipH="1" flipV="1">
          <a:off x="7997850" y="11767304"/>
          <a:ext cx="2644681" cy="3241150"/>
        </a:xfrm>
        <a:prstGeom prst="bentConnector4">
          <a:avLst>
            <a:gd name="adj1" fmla="val -8644"/>
            <a:gd name="adj2" fmla="val 107053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202582</xdr:colOff>
      <xdr:row>61</xdr:row>
      <xdr:rowOff>86343</xdr:rowOff>
    </xdr:from>
    <xdr:to>
      <xdr:col>3</xdr:col>
      <xdr:colOff>206539</xdr:colOff>
      <xdr:row>64</xdr:row>
      <xdr:rowOff>76020</xdr:rowOff>
    </xdr:to>
    <xdr:sp macro="" textlink="">
      <xdr:nvSpPr>
        <xdr:cNvPr id="5006" name="Rectangle 169">
          <a:extLst>
            <a:ext uri="{FF2B5EF4-FFF2-40B4-BE49-F238E27FC236}">
              <a16:creationId xmlns:a16="http://schemas.microsoft.com/office/drawing/2014/main" id="{EE041CCD-648C-49FA-BC95-8D5E6D70D4A8}"/>
            </a:ext>
          </a:extLst>
        </xdr:cNvPr>
        <xdr:cNvSpPr/>
      </xdr:nvSpPr>
      <xdr:spPr>
        <a:xfrm>
          <a:off x="2031382" y="11363943"/>
          <a:ext cx="1223157" cy="544848"/>
        </a:xfrm>
        <a:prstGeom prst="rect">
          <a:avLst/>
        </a:prstGeom>
        <a:solidFill>
          <a:schemeClr val="accent4">
            <a:lumMod val="40000"/>
            <a:lumOff val="60000"/>
          </a:schemeClr>
        </a:solidFill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Container OUT</a:t>
          </a:r>
        </a:p>
      </xdr:txBody>
    </xdr:sp>
    <xdr:clientData/>
  </xdr:twoCellAnchor>
  <xdr:twoCellAnchor>
    <xdr:from>
      <xdr:col>11</xdr:col>
      <xdr:colOff>601851</xdr:colOff>
      <xdr:row>0</xdr:row>
      <xdr:rowOff>110715</xdr:rowOff>
    </xdr:from>
    <xdr:to>
      <xdr:col>13</xdr:col>
      <xdr:colOff>607713</xdr:colOff>
      <xdr:row>3</xdr:row>
      <xdr:rowOff>98487</xdr:rowOff>
    </xdr:to>
    <xdr:sp macro="" textlink="">
      <xdr:nvSpPr>
        <xdr:cNvPr id="79" name="Rectangle 78">
          <a:extLst>
            <a:ext uri="{FF2B5EF4-FFF2-40B4-BE49-F238E27FC236}">
              <a16:creationId xmlns:a16="http://schemas.microsoft.com/office/drawing/2014/main" id="{CF3A1697-A444-49FC-ACAF-8ACDBAC71944}"/>
            </a:ext>
          </a:extLst>
        </xdr:cNvPr>
        <xdr:cNvSpPr/>
      </xdr:nvSpPr>
      <xdr:spPr>
        <a:xfrm>
          <a:off x="6088251" y="110715"/>
          <a:ext cx="1225062" cy="528792"/>
        </a:xfrm>
        <a:prstGeom prst="rect">
          <a:avLst/>
        </a:prstGeom>
        <a:solidFill>
          <a:schemeClr val="accent4">
            <a:lumMod val="40000"/>
            <a:lumOff val="60000"/>
          </a:schemeClr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Machine</a:t>
          </a:r>
          <a:r>
            <a:rPr lang="en-US" sz="1100" baseline="0">
              <a:solidFill>
                <a:schemeClr val="tx1"/>
              </a:solidFill>
            </a:rPr>
            <a:t> Standby Mode</a:t>
          </a:r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604782</xdr:colOff>
      <xdr:row>3</xdr:row>
      <xdr:rowOff>98487</xdr:rowOff>
    </xdr:from>
    <xdr:to>
      <xdr:col>12</xdr:col>
      <xdr:colOff>605795</xdr:colOff>
      <xdr:row>4</xdr:row>
      <xdr:rowOff>183133</xdr:rowOff>
    </xdr:to>
    <xdr:cxnSp macro="">
      <xdr:nvCxnSpPr>
        <xdr:cNvPr id="4164" name="Straight Arrow Connector 80">
          <a:extLst>
            <a:ext uri="{FF2B5EF4-FFF2-40B4-BE49-F238E27FC236}">
              <a16:creationId xmlns:a16="http://schemas.microsoft.com/office/drawing/2014/main" id="{434AAC04-6B16-410F-9D78-F89A773A47F7}"/>
            </a:ext>
          </a:extLst>
        </xdr:cNvPr>
        <xdr:cNvCxnSpPr>
          <a:cxnSpLocks/>
          <a:stCxn id="79" idx="2"/>
          <a:endCxn id="37" idx="0"/>
        </xdr:cNvCxnSpPr>
      </xdr:nvCxnSpPr>
      <xdr:spPr>
        <a:xfrm>
          <a:off x="7978976" y="651552"/>
          <a:ext cx="1013" cy="269000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202581</xdr:colOff>
      <xdr:row>2</xdr:row>
      <xdr:rowOff>12425</xdr:rowOff>
    </xdr:from>
    <xdr:to>
      <xdr:col>11</xdr:col>
      <xdr:colOff>601850</xdr:colOff>
      <xdr:row>62</xdr:row>
      <xdr:rowOff>173360</xdr:rowOff>
    </xdr:to>
    <xdr:cxnSp macro="">
      <xdr:nvCxnSpPr>
        <xdr:cNvPr id="1640" name="Connector: Elbow 186">
          <a:extLst>
            <a:ext uri="{FF2B5EF4-FFF2-40B4-BE49-F238E27FC236}">
              <a16:creationId xmlns:a16="http://schemas.microsoft.com/office/drawing/2014/main" id="{4A4D7153-6CF9-4E78-8F7B-2742648967A8}"/>
            </a:ext>
          </a:extLst>
        </xdr:cNvPr>
        <xdr:cNvCxnSpPr>
          <a:stCxn id="5006" idx="1"/>
          <a:endCxn id="79" idx="1"/>
        </xdr:cNvCxnSpPr>
      </xdr:nvCxnSpPr>
      <xdr:spPr>
        <a:xfrm rot="10800000" flipH="1">
          <a:off x="2046129" y="381135"/>
          <a:ext cx="6544431" cy="11222225"/>
        </a:xfrm>
        <a:prstGeom prst="bentConnector3">
          <a:avLst>
            <a:gd name="adj1" fmla="val -3493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605795</xdr:colOff>
      <xdr:row>7</xdr:row>
      <xdr:rowOff>165142</xdr:rowOff>
    </xdr:from>
    <xdr:to>
      <xdr:col>12</xdr:col>
      <xdr:colOff>609420</xdr:colOff>
      <xdr:row>10</xdr:row>
      <xdr:rowOff>89651</xdr:rowOff>
    </xdr:to>
    <xdr:cxnSp macro="">
      <xdr:nvCxnSpPr>
        <xdr:cNvPr id="4165" name="Straight Arrow Connector 82">
          <a:extLst>
            <a:ext uri="{FF2B5EF4-FFF2-40B4-BE49-F238E27FC236}">
              <a16:creationId xmlns:a16="http://schemas.microsoft.com/office/drawing/2014/main" id="{B7896C9C-15C2-468D-AB8A-7A2A5EE7FC55}"/>
            </a:ext>
          </a:extLst>
        </xdr:cNvPr>
        <xdr:cNvCxnSpPr>
          <a:cxnSpLocks/>
          <a:stCxn id="37" idx="2"/>
          <a:endCxn id="33" idx="0"/>
        </xdr:cNvCxnSpPr>
      </xdr:nvCxnSpPr>
      <xdr:spPr>
        <a:xfrm>
          <a:off x="7979989" y="1455626"/>
          <a:ext cx="3625" cy="477573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411223</xdr:colOff>
      <xdr:row>32</xdr:row>
      <xdr:rowOff>163994</xdr:rowOff>
    </xdr:from>
    <xdr:to>
      <xdr:col>5</xdr:col>
      <xdr:colOff>411227</xdr:colOff>
      <xdr:row>34</xdr:row>
      <xdr:rowOff>51250</xdr:rowOff>
    </xdr:to>
    <xdr:cxnSp macro="">
      <xdr:nvCxnSpPr>
        <xdr:cNvPr id="323" name="Straight Arrow Connector 84">
          <a:extLst>
            <a:ext uri="{FF2B5EF4-FFF2-40B4-BE49-F238E27FC236}">
              <a16:creationId xmlns:a16="http://schemas.microsoft.com/office/drawing/2014/main" id="{91FDF1B0-B007-4B47-A8FB-C287C2E15212}"/>
            </a:ext>
          </a:extLst>
        </xdr:cNvPr>
        <xdr:cNvCxnSpPr>
          <a:cxnSpLocks/>
          <a:stCxn id="4621" idx="2"/>
          <a:endCxn id="4620" idx="0"/>
        </xdr:cNvCxnSpPr>
      </xdr:nvCxnSpPr>
      <xdr:spPr>
        <a:xfrm flipH="1">
          <a:off x="4712836" y="6063349"/>
          <a:ext cx="4" cy="255966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314152</xdr:colOff>
      <xdr:row>38</xdr:row>
      <xdr:rowOff>111175</xdr:rowOff>
    </xdr:from>
    <xdr:to>
      <xdr:col>6</xdr:col>
      <xdr:colOff>500745</xdr:colOff>
      <xdr:row>44</xdr:row>
      <xdr:rowOff>96529</xdr:rowOff>
    </xdr:to>
    <xdr:sp macro="" textlink="">
      <xdr:nvSpPr>
        <xdr:cNvPr id="4811" name="Flowchart: Decision 201">
          <a:extLst>
            <a:ext uri="{FF2B5EF4-FFF2-40B4-BE49-F238E27FC236}">
              <a16:creationId xmlns:a16="http://schemas.microsoft.com/office/drawing/2014/main" id="{2D99572A-FDEA-4F82-9373-E9E8AAD90630}"/>
            </a:ext>
          </a:extLst>
        </xdr:cNvPr>
        <xdr:cNvSpPr/>
      </xdr:nvSpPr>
      <xdr:spPr>
        <a:xfrm>
          <a:off x="3971752" y="7132461"/>
          <a:ext cx="1405793" cy="1095697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Feed Grain?</a:t>
          </a:r>
          <a:endParaRPr lang="en-US" sz="600">
            <a:solidFill>
              <a:schemeClr val="tx1"/>
            </a:solidFill>
            <a:effectLst/>
          </a:endParaRPr>
        </a:p>
      </xdr:txBody>
    </xdr:sp>
    <xdr:clientData/>
  </xdr:twoCellAnchor>
  <xdr:twoCellAnchor>
    <xdr:from>
      <xdr:col>3</xdr:col>
      <xdr:colOff>418859</xdr:colOff>
      <xdr:row>41</xdr:row>
      <xdr:rowOff>30689</xdr:rowOff>
    </xdr:from>
    <xdr:to>
      <xdr:col>4</xdr:col>
      <xdr:colOff>507443</xdr:colOff>
      <xdr:row>43</xdr:row>
      <xdr:rowOff>25638</xdr:rowOff>
    </xdr:to>
    <xdr:sp macro="" textlink="">
      <xdr:nvSpPr>
        <xdr:cNvPr id="4618" name="Rectangle 227">
          <a:extLst>
            <a:ext uri="{FF2B5EF4-FFF2-40B4-BE49-F238E27FC236}">
              <a16:creationId xmlns:a16="http://schemas.microsoft.com/office/drawing/2014/main" id="{CDDD4274-751C-46B0-94D5-821EC3912A8A}"/>
            </a:ext>
          </a:extLst>
        </xdr:cNvPr>
        <xdr:cNvSpPr/>
      </xdr:nvSpPr>
      <xdr:spPr>
        <a:xfrm>
          <a:off x="3466859" y="7521149"/>
          <a:ext cx="698184" cy="360709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4</xdr:col>
      <xdr:colOff>407590</xdr:colOff>
      <xdr:row>44</xdr:row>
      <xdr:rowOff>8402</xdr:rowOff>
    </xdr:from>
    <xdr:to>
      <xdr:col>5</xdr:col>
      <xdr:colOff>496174</xdr:colOff>
      <xdr:row>45</xdr:row>
      <xdr:rowOff>85741</xdr:rowOff>
    </xdr:to>
    <xdr:sp macro="" textlink="">
      <xdr:nvSpPr>
        <xdr:cNvPr id="4643" name="Rectangle 91">
          <a:extLst>
            <a:ext uri="{FF2B5EF4-FFF2-40B4-BE49-F238E27FC236}">
              <a16:creationId xmlns:a16="http://schemas.microsoft.com/office/drawing/2014/main" id="{47320AA9-A660-479C-832C-3C661ADA9E6B}"/>
            </a:ext>
          </a:extLst>
        </xdr:cNvPr>
        <xdr:cNvSpPr/>
      </xdr:nvSpPr>
      <xdr:spPr>
        <a:xfrm>
          <a:off x="4065190" y="8047502"/>
          <a:ext cx="698184" cy="260219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4</xdr:col>
      <xdr:colOff>216560</xdr:colOff>
      <xdr:row>51</xdr:row>
      <xdr:rowOff>162453</xdr:rowOff>
    </xdr:from>
    <xdr:to>
      <xdr:col>6</xdr:col>
      <xdr:colOff>591698</xdr:colOff>
      <xdr:row>57</xdr:row>
      <xdr:rowOff>141690</xdr:rowOff>
    </xdr:to>
    <xdr:sp macro="" textlink="">
      <xdr:nvSpPr>
        <xdr:cNvPr id="4729" name="Flowchart: Decision 229">
          <a:extLst>
            <a:ext uri="{FF2B5EF4-FFF2-40B4-BE49-F238E27FC236}">
              <a16:creationId xmlns:a16="http://schemas.microsoft.com/office/drawing/2014/main" id="{50004582-5466-4293-8EC0-5DCAF0AED7AC}"/>
            </a:ext>
          </a:extLst>
        </xdr:cNvPr>
        <xdr:cNvSpPr/>
      </xdr:nvSpPr>
      <xdr:spPr>
        <a:xfrm>
          <a:off x="3874160" y="9589482"/>
          <a:ext cx="1594338" cy="1089579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 b="0">
              <a:solidFill>
                <a:schemeClr val="tx1"/>
              </a:solidFill>
            </a:rPr>
            <a:t>Change on container weight?</a:t>
          </a:r>
        </a:p>
      </xdr:txBody>
    </xdr:sp>
    <xdr:clientData/>
  </xdr:twoCellAnchor>
  <xdr:twoCellAnchor>
    <xdr:from>
      <xdr:col>5</xdr:col>
      <xdr:colOff>402276</xdr:colOff>
      <xdr:row>44</xdr:row>
      <xdr:rowOff>96529</xdr:rowOff>
    </xdr:from>
    <xdr:to>
      <xdr:col>5</xdr:col>
      <xdr:colOff>407449</xdr:colOff>
      <xdr:row>47</xdr:row>
      <xdr:rowOff>39258</xdr:rowOff>
    </xdr:to>
    <xdr:cxnSp macro="">
      <xdr:nvCxnSpPr>
        <xdr:cNvPr id="94" name="Straight Arrow Connector 93">
          <a:extLst>
            <a:ext uri="{FF2B5EF4-FFF2-40B4-BE49-F238E27FC236}">
              <a16:creationId xmlns:a16="http://schemas.microsoft.com/office/drawing/2014/main" id="{5AAFF707-5110-46B7-8310-4EC23E81DB97}"/>
            </a:ext>
          </a:extLst>
        </xdr:cNvPr>
        <xdr:cNvCxnSpPr>
          <a:cxnSpLocks/>
          <a:stCxn id="4811" idx="2"/>
          <a:endCxn id="4728" idx="0"/>
        </xdr:cNvCxnSpPr>
      </xdr:nvCxnSpPr>
      <xdr:spPr>
        <a:xfrm flipH="1">
          <a:off x="4703889" y="8208142"/>
          <a:ext cx="5173" cy="495793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514608</xdr:colOff>
      <xdr:row>57</xdr:row>
      <xdr:rowOff>48498</xdr:rowOff>
    </xdr:from>
    <xdr:to>
      <xdr:col>5</xdr:col>
      <xdr:colOff>603192</xdr:colOff>
      <xdr:row>58</xdr:row>
      <xdr:rowOff>128013</xdr:rowOff>
    </xdr:to>
    <xdr:sp macro="" textlink="">
      <xdr:nvSpPr>
        <xdr:cNvPr id="4731" name="Rectangle 94">
          <a:extLst>
            <a:ext uri="{FF2B5EF4-FFF2-40B4-BE49-F238E27FC236}">
              <a16:creationId xmlns:a16="http://schemas.microsoft.com/office/drawing/2014/main" id="{6B301EE1-90C9-49FB-BFF9-2642F1515AC8}"/>
            </a:ext>
          </a:extLst>
        </xdr:cNvPr>
        <xdr:cNvSpPr/>
      </xdr:nvSpPr>
      <xdr:spPr>
        <a:xfrm>
          <a:off x="4172208" y="10585869"/>
          <a:ext cx="698184" cy="264573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4</xdr:col>
      <xdr:colOff>399345</xdr:colOff>
      <xdr:row>47</xdr:row>
      <xdr:rowOff>39258</xdr:rowOff>
    </xdr:from>
    <xdr:to>
      <xdr:col>6</xdr:col>
      <xdr:colOff>405207</xdr:colOff>
      <xdr:row>50</xdr:row>
      <xdr:rowOff>29204</xdr:rowOff>
    </xdr:to>
    <xdr:sp macro="" textlink="">
      <xdr:nvSpPr>
        <xdr:cNvPr id="4728" name="Rectangle 95">
          <a:extLst>
            <a:ext uri="{FF2B5EF4-FFF2-40B4-BE49-F238E27FC236}">
              <a16:creationId xmlns:a16="http://schemas.microsoft.com/office/drawing/2014/main" id="{B3A7501A-B962-4FDB-A3D1-D750EE77EE0C}"/>
            </a:ext>
          </a:extLst>
        </xdr:cNvPr>
        <xdr:cNvSpPr/>
      </xdr:nvSpPr>
      <xdr:spPr>
        <a:xfrm>
          <a:off x="4056945" y="8726058"/>
          <a:ext cx="1225062" cy="545117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Loadcell</a:t>
          </a:r>
          <a:r>
            <a:rPr lang="en-US" sz="900" b="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weight checking for 30secs</a:t>
          </a:r>
          <a:endParaRPr lang="en-US" sz="9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5</xdr:col>
      <xdr:colOff>402276</xdr:colOff>
      <xdr:row>50</xdr:row>
      <xdr:rowOff>29204</xdr:rowOff>
    </xdr:from>
    <xdr:to>
      <xdr:col>5</xdr:col>
      <xdr:colOff>404129</xdr:colOff>
      <xdr:row>51</xdr:row>
      <xdr:rowOff>162453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5400A2C2-1181-469E-A336-022CD999FBB0}"/>
            </a:ext>
          </a:extLst>
        </xdr:cNvPr>
        <xdr:cNvCxnSpPr>
          <a:cxnSpLocks/>
          <a:stCxn id="4728" idx="2"/>
          <a:endCxn id="4729" idx="0"/>
        </xdr:cNvCxnSpPr>
      </xdr:nvCxnSpPr>
      <xdr:spPr>
        <a:xfrm>
          <a:off x="4703889" y="9246946"/>
          <a:ext cx="1853" cy="317604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405207</xdr:colOff>
      <xdr:row>48</xdr:row>
      <xdr:rowOff>126409</xdr:rowOff>
    </xdr:from>
    <xdr:to>
      <xdr:col>6</xdr:col>
      <xdr:colOff>591698</xdr:colOff>
      <xdr:row>54</xdr:row>
      <xdr:rowOff>152072</xdr:rowOff>
    </xdr:to>
    <xdr:cxnSp macro="">
      <xdr:nvCxnSpPr>
        <xdr:cNvPr id="98" name="Connector: Elbow 260">
          <a:extLst>
            <a:ext uri="{FF2B5EF4-FFF2-40B4-BE49-F238E27FC236}">
              <a16:creationId xmlns:a16="http://schemas.microsoft.com/office/drawing/2014/main" id="{97AFA0AF-1D3F-4337-9845-2141FFD22045}"/>
            </a:ext>
          </a:extLst>
        </xdr:cNvPr>
        <xdr:cNvCxnSpPr>
          <a:cxnSpLocks/>
          <a:stCxn id="4729" idx="3"/>
          <a:endCxn id="4728" idx="3"/>
        </xdr:cNvCxnSpPr>
      </xdr:nvCxnSpPr>
      <xdr:spPr>
        <a:xfrm flipH="1" flipV="1">
          <a:off x="5321336" y="8975441"/>
          <a:ext cx="186491" cy="1131792"/>
        </a:xfrm>
        <a:prstGeom prst="bentConnector3">
          <a:avLst>
            <a:gd name="adj1" fmla="val -122580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332555</xdr:colOff>
      <xdr:row>53</xdr:row>
      <xdr:rowOff>73387</xdr:rowOff>
    </xdr:from>
    <xdr:to>
      <xdr:col>7</xdr:col>
      <xdr:colOff>421139</xdr:colOff>
      <xdr:row>55</xdr:row>
      <xdr:rowOff>68338</xdr:rowOff>
    </xdr:to>
    <xdr:sp macro="" textlink="">
      <xdr:nvSpPr>
        <xdr:cNvPr id="4730" name="Rectangle 263">
          <a:extLst>
            <a:ext uri="{FF2B5EF4-FFF2-40B4-BE49-F238E27FC236}">
              <a16:creationId xmlns:a16="http://schemas.microsoft.com/office/drawing/2014/main" id="{9CFD6954-BF61-4BB1-8285-80F2104CACAD}"/>
            </a:ext>
          </a:extLst>
        </xdr:cNvPr>
        <xdr:cNvSpPr/>
      </xdr:nvSpPr>
      <xdr:spPr>
        <a:xfrm>
          <a:off x="5209355" y="9870530"/>
          <a:ext cx="698184" cy="365065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4</xdr:col>
      <xdr:colOff>217546</xdr:colOff>
      <xdr:row>59</xdr:row>
      <xdr:rowOff>179359</xdr:rowOff>
    </xdr:from>
    <xdr:to>
      <xdr:col>6</xdr:col>
      <xdr:colOff>592684</xdr:colOff>
      <xdr:row>65</xdr:row>
      <xdr:rowOff>160579</xdr:rowOff>
    </xdr:to>
    <xdr:sp macro="" textlink="">
      <xdr:nvSpPr>
        <xdr:cNvPr id="4797" name="Flowchart: Decision 99">
          <a:extLst>
            <a:ext uri="{FF2B5EF4-FFF2-40B4-BE49-F238E27FC236}">
              <a16:creationId xmlns:a16="http://schemas.microsoft.com/office/drawing/2014/main" id="{C12B760D-C38B-4184-B26A-201DBBAEA601}"/>
            </a:ext>
          </a:extLst>
        </xdr:cNvPr>
        <xdr:cNvSpPr/>
      </xdr:nvSpPr>
      <xdr:spPr>
        <a:xfrm>
          <a:off x="3875146" y="11086845"/>
          <a:ext cx="1594338" cy="1091563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Container OUT?</a:t>
          </a:r>
          <a:endParaRPr lang="en-US" sz="600">
            <a:solidFill>
              <a:schemeClr val="tx1"/>
            </a:solidFill>
            <a:effectLst/>
          </a:endParaRPr>
        </a:p>
      </xdr:txBody>
    </xdr:sp>
    <xdr:clientData/>
  </xdr:twoCellAnchor>
  <xdr:twoCellAnchor>
    <xdr:from>
      <xdr:col>5</xdr:col>
      <xdr:colOff>404129</xdr:colOff>
      <xdr:row>57</xdr:row>
      <xdr:rowOff>141690</xdr:rowOff>
    </xdr:from>
    <xdr:to>
      <xdr:col>5</xdr:col>
      <xdr:colOff>405115</xdr:colOff>
      <xdr:row>59</xdr:row>
      <xdr:rowOff>179359</xdr:rowOff>
    </xdr:to>
    <xdr:cxnSp macro="">
      <xdr:nvCxnSpPr>
        <xdr:cNvPr id="3944" name="Straight Arrow Connector 100">
          <a:extLst>
            <a:ext uri="{FF2B5EF4-FFF2-40B4-BE49-F238E27FC236}">
              <a16:creationId xmlns:a16="http://schemas.microsoft.com/office/drawing/2014/main" id="{63590006-C620-4851-A523-DA43AD309278}"/>
            </a:ext>
          </a:extLst>
        </xdr:cNvPr>
        <xdr:cNvCxnSpPr>
          <a:cxnSpLocks/>
          <a:stCxn id="4729" idx="2"/>
          <a:endCxn id="4797" idx="0"/>
        </xdr:cNvCxnSpPr>
      </xdr:nvCxnSpPr>
      <xdr:spPr>
        <a:xfrm>
          <a:off x="4705742" y="10649916"/>
          <a:ext cx="986" cy="40637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359466</xdr:colOff>
      <xdr:row>61</xdr:row>
      <xdr:rowOff>80287</xdr:rowOff>
    </xdr:from>
    <xdr:to>
      <xdr:col>4</xdr:col>
      <xdr:colOff>448050</xdr:colOff>
      <xdr:row>63</xdr:row>
      <xdr:rowOff>75236</xdr:rowOff>
    </xdr:to>
    <xdr:sp macro="" textlink="">
      <xdr:nvSpPr>
        <xdr:cNvPr id="5017" name="Rectangle 102">
          <a:extLst>
            <a:ext uri="{FF2B5EF4-FFF2-40B4-BE49-F238E27FC236}">
              <a16:creationId xmlns:a16="http://schemas.microsoft.com/office/drawing/2014/main" id="{B9C7DCE9-1A93-41C9-B624-54CA40A97683}"/>
            </a:ext>
          </a:extLst>
        </xdr:cNvPr>
        <xdr:cNvSpPr/>
      </xdr:nvSpPr>
      <xdr:spPr>
        <a:xfrm>
          <a:off x="3407466" y="11357887"/>
          <a:ext cx="698184" cy="365063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4</xdr:col>
      <xdr:colOff>502515</xdr:colOff>
      <xdr:row>65</xdr:row>
      <xdr:rowOff>116971</xdr:rowOff>
    </xdr:from>
    <xdr:to>
      <xdr:col>5</xdr:col>
      <xdr:colOff>591099</xdr:colOff>
      <xdr:row>67</xdr:row>
      <xdr:rowOff>34916</xdr:rowOff>
    </xdr:to>
    <xdr:sp macro="" textlink="">
      <xdr:nvSpPr>
        <xdr:cNvPr id="4796" name="Rectangle 103">
          <a:extLst>
            <a:ext uri="{FF2B5EF4-FFF2-40B4-BE49-F238E27FC236}">
              <a16:creationId xmlns:a16="http://schemas.microsoft.com/office/drawing/2014/main" id="{B171A7BF-72A8-4DA3-9917-48E0ACF98887}"/>
            </a:ext>
          </a:extLst>
        </xdr:cNvPr>
        <xdr:cNvSpPr/>
      </xdr:nvSpPr>
      <xdr:spPr>
        <a:xfrm>
          <a:off x="4160115" y="12134800"/>
          <a:ext cx="698184" cy="288059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4</xdr:col>
      <xdr:colOff>401742</xdr:colOff>
      <xdr:row>11</xdr:row>
      <xdr:rowOff>173754</xdr:rowOff>
    </xdr:from>
    <xdr:to>
      <xdr:col>6</xdr:col>
      <xdr:colOff>407604</xdr:colOff>
      <xdr:row>14</xdr:row>
      <xdr:rowOff>163430</xdr:rowOff>
    </xdr:to>
    <xdr:sp macro="" textlink="">
      <xdr:nvSpPr>
        <xdr:cNvPr id="4919" name="Rectangle 305">
          <a:extLst>
            <a:ext uri="{FF2B5EF4-FFF2-40B4-BE49-F238E27FC236}">
              <a16:creationId xmlns:a16="http://schemas.microsoft.com/office/drawing/2014/main" id="{82D0828F-84AC-4DA9-8AAF-5B2E26ECFECD}"/>
            </a:ext>
          </a:extLst>
        </xdr:cNvPr>
        <xdr:cNvSpPr/>
      </xdr:nvSpPr>
      <xdr:spPr>
        <a:xfrm>
          <a:off x="4059342" y="2198497"/>
          <a:ext cx="1225062" cy="544847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* Motor OFF mechanism 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7</xdr:col>
      <xdr:colOff>296886</xdr:colOff>
      <xdr:row>4</xdr:row>
      <xdr:rowOff>177606</xdr:rowOff>
    </xdr:from>
    <xdr:to>
      <xdr:col>9</xdr:col>
      <xdr:colOff>606736</xdr:colOff>
      <xdr:row>7</xdr:row>
      <xdr:rowOff>168185</xdr:rowOff>
    </xdr:to>
    <xdr:sp macro="" textlink="">
      <xdr:nvSpPr>
        <xdr:cNvPr id="4151" name="Rectangle 310">
          <a:extLst>
            <a:ext uri="{FF2B5EF4-FFF2-40B4-BE49-F238E27FC236}">
              <a16:creationId xmlns:a16="http://schemas.microsoft.com/office/drawing/2014/main" id="{ED4F7CCD-B4EF-4FCC-BC11-05B963E028B3}"/>
            </a:ext>
          </a:extLst>
        </xdr:cNvPr>
        <xdr:cNvSpPr/>
      </xdr:nvSpPr>
      <xdr:spPr>
        <a:xfrm>
          <a:off x="4564086" y="901506"/>
          <a:ext cx="1529050" cy="539219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8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8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</a:t>
          </a:r>
        </a:p>
        <a:p>
          <a:pPr algn="ctr"/>
          <a:r>
            <a:rPr lang="en-US" sz="8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(no or wrong container)</a:t>
          </a:r>
          <a:endParaRPr lang="en-US" sz="8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8</xdr:col>
      <xdr:colOff>451811</xdr:colOff>
      <xdr:row>7</xdr:row>
      <xdr:rowOff>168185</xdr:rowOff>
    </xdr:from>
    <xdr:to>
      <xdr:col>8</xdr:col>
      <xdr:colOff>458832</xdr:colOff>
      <xdr:row>10</xdr:row>
      <xdr:rowOff>75809</xdr:rowOff>
    </xdr:to>
    <xdr:cxnSp macro="">
      <xdr:nvCxnSpPr>
        <xdr:cNvPr id="113" name="Straight Arrow Connector 322">
          <a:extLst>
            <a:ext uri="{FF2B5EF4-FFF2-40B4-BE49-F238E27FC236}">
              <a16:creationId xmlns:a16="http://schemas.microsoft.com/office/drawing/2014/main" id="{67569077-7583-4BDD-804C-BBFD85D47FE4}"/>
            </a:ext>
          </a:extLst>
        </xdr:cNvPr>
        <xdr:cNvCxnSpPr>
          <a:cxnSpLocks/>
          <a:stCxn id="4141" idx="0"/>
          <a:endCxn id="4151" idx="2"/>
        </xdr:cNvCxnSpPr>
      </xdr:nvCxnSpPr>
      <xdr:spPr>
        <a:xfrm flipH="1" flipV="1">
          <a:off x="5367940" y="1458669"/>
          <a:ext cx="7021" cy="46068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4990</xdr:colOff>
      <xdr:row>57</xdr:row>
      <xdr:rowOff>1907</xdr:rowOff>
    </xdr:from>
    <xdr:to>
      <xdr:col>13</xdr:col>
      <xdr:colOff>8478</xdr:colOff>
      <xdr:row>58</xdr:row>
      <xdr:rowOff>139914</xdr:rowOff>
    </xdr:to>
    <xdr:cxnSp macro="">
      <xdr:nvCxnSpPr>
        <xdr:cNvPr id="4170" name="Straight Arrow Connector 45">
          <a:extLst>
            <a:ext uri="{FF2B5EF4-FFF2-40B4-BE49-F238E27FC236}">
              <a16:creationId xmlns:a16="http://schemas.microsoft.com/office/drawing/2014/main" id="{411C0C7C-1597-4E39-A9A8-511486621195}"/>
            </a:ext>
          </a:extLst>
        </xdr:cNvPr>
        <xdr:cNvCxnSpPr>
          <a:cxnSpLocks/>
          <a:stCxn id="4185" idx="2"/>
          <a:endCxn id="4188" idx="0"/>
        </xdr:cNvCxnSpPr>
      </xdr:nvCxnSpPr>
      <xdr:spPr>
        <a:xfrm>
          <a:off x="7993700" y="10510133"/>
          <a:ext cx="3488" cy="322362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195017</xdr:colOff>
      <xdr:row>54</xdr:row>
      <xdr:rowOff>11704</xdr:rowOff>
    </xdr:from>
    <xdr:to>
      <xdr:col>14</xdr:col>
      <xdr:colOff>599631</xdr:colOff>
      <xdr:row>54</xdr:row>
      <xdr:rowOff>13432</xdr:rowOff>
    </xdr:to>
    <xdr:cxnSp macro="">
      <xdr:nvCxnSpPr>
        <xdr:cNvPr id="115" name="Straight Arrow Connector 52">
          <a:extLst>
            <a:ext uri="{FF2B5EF4-FFF2-40B4-BE49-F238E27FC236}">
              <a16:creationId xmlns:a16="http://schemas.microsoft.com/office/drawing/2014/main" id="{AD1C3F6F-494E-4515-9F1B-661C4F55F0E8}"/>
            </a:ext>
          </a:extLst>
        </xdr:cNvPr>
        <xdr:cNvCxnSpPr>
          <a:cxnSpLocks/>
          <a:stCxn id="4185" idx="3"/>
          <a:endCxn id="2999" idx="1"/>
        </xdr:cNvCxnSpPr>
      </xdr:nvCxnSpPr>
      <xdr:spPr>
        <a:xfrm>
          <a:off x="8798243" y="9966865"/>
          <a:ext cx="404614" cy="172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11410</xdr:colOff>
      <xdr:row>59</xdr:row>
      <xdr:rowOff>59817</xdr:rowOff>
    </xdr:from>
    <xdr:to>
      <xdr:col>15</xdr:col>
      <xdr:colOff>604857</xdr:colOff>
      <xdr:row>60</xdr:row>
      <xdr:rowOff>40537</xdr:rowOff>
    </xdr:to>
    <xdr:cxnSp macro="">
      <xdr:nvCxnSpPr>
        <xdr:cNvPr id="116" name="Connector: Elbow 55">
          <a:extLst>
            <a:ext uri="{FF2B5EF4-FFF2-40B4-BE49-F238E27FC236}">
              <a16:creationId xmlns:a16="http://schemas.microsoft.com/office/drawing/2014/main" id="{7781AA4E-92C3-4C8A-A472-C67F0F1DBFA2}"/>
            </a:ext>
          </a:extLst>
        </xdr:cNvPr>
        <xdr:cNvCxnSpPr>
          <a:cxnSpLocks/>
          <a:stCxn id="3000" idx="2"/>
          <a:endCxn id="4188" idx="3"/>
        </xdr:cNvCxnSpPr>
      </xdr:nvCxnSpPr>
      <xdr:spPr>
        <a:xfrm rot="5400000">
          <a:off x="9136080" y="10415308"/>
          <a:ext cx="165075" cy="1207963"/>
        </a:xfrm>
        <a:prstGeom prst="bentConnector2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420758</xdr:colOff>
      <xdr:row>28</xdr:row>
      <xdr:rowOff>87174</xdr:rowOff>
    </xdr:from>
    <xdr:to>
      <xdr:col>14</xdr:col>
      <xdr:colOff>186296</xdr:colOff>
      <xdr:row>34</xdr:row>
      <xdr:rowOff>67579</xdr:rowOff>
    </xdr:to>
    <xdr:sp macro="" textlink="">
      <xdr:nvSpPr>
        <xdr:cNvPr id="4178" name="Flowchart: Decision 116">
          <a:extLst>
            <a:ext uri="{FF2B5EF4-FFF2-40B4-BE49-F238E27FC236}">
              <a16:creationId xmlns:a16="http://schemas.microsoft.com/office/drawing/2014/main" id="{F7DCE226-0E57-451E-9205-E831B0A4638B}"/>
            </a:ext>
          </a:extLst>
        </xdr:cNvPr>
        <xdr:cNvSpPr/>
      </xdr:nvSpPr>
      <xdr:spPr>
        <a:xfrm>
          <a:off x="7126358" y="5200194"/>
          <a:ext cx="1594338" cy="1077685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800" b="0">
              <a:solidFill>
                <a:schemeClr val="tx1"/>
              </a:solidFill>
            </a:rPr>
            <a:t>Has grain on</a:t>
          </a:r>
          <a:r>
            <a:rPr lang="en-US" sz="800" b="0" baseline="0">
              <a:solidFill>
                <a:schemeClr val="tx1"/>
              </a:solidFill>
            </a:rPr>
            <a:t> hopper?</a:t>
          </a:r>
          <a:endParaRPr lang="en-US" sz="800" b="0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610785</xdr:colOff>
      <xdr:row>34</xdr:row>
      <xdr:rowOff>67579</xdr:rowOff>
    </xdr:from>
    <xdr:to>
      <xdr:col>13</xdr:col>
      <xdr:colOff>3126</xdr:colOff>
      <xdr:row>42</xdr:row>
      <xdr:rowOff>56531</xdr:rowOff>
    </xdr:to>
    <xdr:cxnSp macro="">
      <xdr:nvCxnSpPr>
        <xdr:cNvPr id="4168" name="Straight Arrow Connector 117">
          <a:extLst>
            <a:ext uri="{FF2B5EF4-FFF2-40B4-BE49-F238E27FC236}">
              <a16:creationId xmlns:a16="http://schemas.microsoft.com/office/drawing/2014/main" id="{CABC3945-FB85-4F8D-A3E7-ABB77336BF26}"/>
            </a:ext>
          </a:extLst>
        </xdr:cNvPr>
        <xdr:cNvCxnSpPr>
          <a:cxnSpLocks/>
          <a:stCxn id="4178" idx="2"/>
          <a:endCxn id="4183" idx="0"/>
        </xdr:cNvCxnSpPr>
      </xdr:nvCxnSpPr>
      <xdr:spPr>
        <a:xfrm>
          <a:off x="7984979" y="6335644"/>
          <a:ext cx="6857" cy="1463790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597776</xdr:colOff>
      <xdr:row>33</xdr:row>
      <xdr:rowOff>152862</xdr:rowOff>
    </xdr:from>
    <xdr:to>
      <xdr:col>13</xdr:col>
      <xdr:colOff>76761</xdr:colOff>
      <xdr:row>35</xdr:row>
      <xdr:rowOff>34431</xdr:rowOff>
    </xdr:to>
    <xdr:sp macro="" textlink="">
      <xdr:nvSpPr>
        <xdr:cNvPr id="1637" name="Rectangle 118">
          <a:extLst>
            <a:ext uri="{FF2B5EF4-FFF2-40B4-BE49-F238E27FC236}">
              <a16:creationId xmlns:a16="http://schemas.microsoft.com/office/drawing/2014/main" id="{6CF623C5-2420-4B66-BC07-EDBF0C1D7FEB}"/>
            </a:ext>
          </a:extLst>
        </xdr:cNvPr>
        <xdr:cNvSpPr/>
      </xdr:nvSpPr>
      <xdr:spPr>
        <a:xfrm>
          <a:off x="7303376" y="6069568"/>
          <a:ext cx="698185" cy="240157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10</xdr:col>
      <xdr:colOff>585650</xdr:colOff>
      <xdr:row>30</xdr:row>
      <xdr:rowOff>36367</xdr:rowOff>
    </xdr:from>
    <xdr:to>
      <xdr:col>12</xdr:col>
      <xdr:colOff>63319</xdr:colOff>
      <xdr:row>31</xdr:row>
      <xdr:rowOff>55642</xdr:rowOff>
    </xdr:to>
    <xdr:sp macro="" textlink="">
      <xdr:nvSpPr>
        <xdr:cNvPr id="1636" name="Rectangle 119">
          <a:extLst>
            <a:ext uri="{FF2B5EF4-FFF2-40B4-BE49-F238E27FC236}">
              <a16:creationId xmlns:a16="http://schemas.microsoft.com/office/drawing/2014/main" id="{2218E7B6-4963-4A83-9726-CE5CF8A36C9D}"/>
            </a:ext>
          </a:extLst>
        </xdr:cNvPr>
        <xdr:cNvSpPr/>
      </xdr:nvSpPr>
      <xdr:spPr>
        <a:xfrm>
          <a:off x="6681650" y="5415191"/>
          <a:ext cx="696869" cy="198569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7</xdr:col>
      <xdr:colOff>386128</xdr:colOff>
      <xdr:row>10</xdr:row>
      <xdr:rowOff>75809</xdr:rowOff>
    </xdr:from>
    <xdr:to>
      <xdr:col>9</xdr:col>
      <xdr:colOff>531535</xdr:colOff>
      <xdr:row>16</xdr:row>
      <xdr:rowOff>90335</xdr:rowOff>
    </xdr:to>
    <xdr:sp macro="" textlink="">
      <xdr:nvSpPr>
        <xdr:cNvPr id="4141" name="Flowchart: Decision 112">
          <a:extLst>
            <a:ext uri="{FF2B5EF4-FFF2-40B4-BE49-F238E27FC236}">
              <a16:creationId xmlns:a16="http://schemas.microsoft.com/office/drawing/2014/main" id="{9052A803-7172-41EF-A5C5-C62F303D5DF3}"/>
            </a:ext>
          </a:extLst>
        </xdr:cNvPr>
        <xdr:cNvSpPr/>
      </xdr:nvSpPr>
      <xdr:spPr>
        <a:xfrm>
          <a:off x="4653328" y="1896989"/>
          <a:ext cx="1364607" cy="1111806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00" b="0">
              <a:solidFill>
                <a:schemeClr val="tx1"/>
              </a:solidFill>
            </a:rPr>
            <a:t>Is Motor ON?</a:t>
          </a:r>
        </a:p>
      </xdr:txBody>
    </xdr:sp>
    <xdr:clientData/>
  </xdr:twoCellAnchor>
  <xdr:twoCellAnchor>
    <xdr:from>
      <xdr:col>6</xdr:col>
      <xdr:colOff>407604</xdr:colOff>
      <xdr:row>13</xdr:row>
      <xdr:rowOff>76415</xdr:rowOff>
    </xdr:from>
    <xdr:to>
      <xdr:col>7</xdr:col>
      <xdr:colOff>386128</xdr:colOff>
      <xdr:row>13</xdr:row>
      <xdr:rowOff>83072</xdr:rowOff>
    </xdr:to>
    <xdr:cxnSp macro="">
      <xdr:nvCxnSpPr>
        <xdr:cNvPr id="124" name="Straight Arrow Connector 123">
          <a:extLst>
            <a:ext uri="{FF2B5EF4-FFF2-40B4-BE49-F238E27FC236}">
              <a16:creationId xmlns:a16="http://schemas.microsoft.com/office/drawing/2014/main" id="{5F0E9C9E-C5D4-4C02-A2A0-F74C5E992DC5}"/>
            </a:ext>
          </a:extLst>
        </xdr:cNvPr>
        <xdr:cNvCxnSpPr>
          <a:cxnSpLocks/>
          <a:stCxn id="4141" idx="1"/>
          <a:endCxn id="4919" idx="3"/>
        </xdr:cNvCxnSpPr>
      </xdr:nvCxnSpPr>
      <xdr:spPr>
        <a:xfrm flipH="1" flipV="1">
          <a:off x="5323733" y="2473028"/>
          <a:ext cx="593040" cy="6657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401742</xdr:colOff>
      <xdr:row>6</xdr:row>
      <xdr:rowOff>80719</xdr:rowOff>
    </xdr:from>
    <xdr:to>
      <xdr:col>7</xdr:col>
      <xdr:colOff>296886</xdr:colOff>
      <xdr:row>13</xdr:row>
      <xdr:rowOff>76416</xdr:rowOff>
    </xdr:to>
    <xdr:cxnSp macro="">
      <xdr:nvCxnSpPr>
        <xdr:cNvPr id="294" name="Connector: Elbow 1002">
          <a:extLst>
            <a:ext uri="{FF2B5EF4-FFF2-40B4-BE49-F238E27FC236}">
              <a16:creationId xmlns:a16="http://schemas.microsoft.com/office/drawing/2014/main" id="{A584D3D7-4896-4462-99E8-5C889A922258}"/>
            </a:ext>
          </a:extLst>
        </xdr:cNvPr>
        <xdr:cNvCxnSpPr>
          <a:cxnSpLocks/>
          <a:stCxn id="4919" idx="1"/>
          <a:endCxn id="4151" idx="1"/>
        </xdr:cNvCxnSpPr>
      </xdr:nvCxnSpPr>
      <xdr:spPr>
        <a:xfrm rot="10800000" flipH="1">
          <a:off x="4088839" y="1186848"/>
          <a:ext cx="1738692" cy="1286181"/>
        </a:xfrm>
        <a:prstGeom prst="bentConnector3">
          <a:avLst>
            <a:gd name="adj1" fmla="val -13148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606736</xdr:colOff>
      <xdr:row>6</xdr:row>
      <xdr:rowOff>80718</xdr:rowOff>
    </xdr:from>
    <xdr:to>
      <xdr:col>11</xdr:col>
      <xdr:colOff>602864</xdr:colOff>
      <xdr:row>6</xdr:row>
      <xdr:rowOff>81960</xdr:rowOff>
    </xdr:to>
    <xdr:cxnSp macro="">
      <xdr:nvCxnSpPr>
        <xdr:cNvPr id="126" name="Straight Arrow Connector 136">
          <a:extLst>
            <a:ext uri="{FF2B5EF4-FFF2-40B4-BE49-F238E27FC236}">
              <a16:creationId xmlns:a16="http://schemas.microsoft.com/office/drawing/2014/main" id="{54165B10-6F80-44CF-A66C-06CBD91CEBFE}"/>
            </a:ext>
          </a:extLst>
        </xdr:cNvPr>
        <xdr:cNvCxnSpPr>
          <a:cxnSpLocks/>
          <a:stCxn id="4151" idx="3"/>
          <a:endCxn id="37" idx="1"/>
        </xdr:cNvCxnSpPr>
      </xdr:nvCxnSpPr>
      <xdr:spPr>
        <a:xfrm>
          <a:off x="6137381" y="1186847"/>
          <a:ext cx="1225160" cy="1242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405114</xdr:colOff>
      <xdr:row>2</xdr:row>
      <xdr:rowOff>12424</xdr:rowOff>
    </xdr:from>
    <xdr:to>
      <xdr:col>11</xdr:col>
      <xdr:colOff>601851</xdr:colOff>
      <xdr:row>65</xdr:row>
      <xdr:rowOff>160579</xdr:rowOff>
    </xdr:to>
    <xdr:cxnSp macro="">
      <xdr:nvCxnSpPr>
        <xdr:cNvPr id="5019" name="Connector: Elbow 162">
          <a:extLst>
            <a:ext uri="{FF2B5EF4-FFF2-40B4-BE49-F238E27FC236}">
              <a16:creationId xmlns:a16="http://schemas.microsoft.com/office/drawing/2014/main" id="{938A27AC-8696-4A99-8376-C7ECC8A52750}"/>
            </a:ext>
          </a:extLst>
        </xdr:cNvPr>
        <xdr:cNvCxnSpPr>
          <a:cxnSpLocks/>
          <a:stCxn id="4797" idx="2"/>
          <a:endCxn id="79" idx="1"/>
        </xdr:cNvCxnSpPr>
      </xdr:nvCxnSpPr>
      <xdr:spPr>
        <a:xfrm flipV="1">
          <a:off x="4706727" y="381134"/>
          <a:ext cx="3883834" cy="11762510"/>
        </a:xfrm>
        <a:prstGeom prst="bentConnector3">
          <a:avLst>
            <a:gd name="adj1" fmla="val -74449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84389</xdr:colOff>
      <xdr:row>42</xdr:row>
      <xdr:rowOff>37642</xdr:rowOff>
    </xdr:from>
    <xdr:to>
      <xdr:col>10</xdr:col>
      <xdr:colOff>181544</xdr:colOff>
      <xdr:row>48</xdr:row>
      <xdr:rowOff>52166</xdr:rowOff>
    </xdr:to>
    <xdr:sp macro="" textlink="">
      <xdr:nvSpPr>
        <xdr:cNvPr id="4898" name="Flowchart: Decision 200">
          <a:extLst>
            <a:ext uri="{FF2B5EF4-FFF2-40B4-BE49-F238E27FC236}">
              <a16:creationId xmlns:a16="http://schemas.microsoft.com/office/drawing/2014/main" id="{2FB3C5AC-4E38-4C57-B46F-35EB8BEB444A}"/>
            </a:ext>
          </a:extLst>
        </xdr:cNvPr>
        <xdr:cNvSpPr/>
      </xdr:nvSpPr>
      <xdr:spPr>
        <a:xfrm>
          <a:off x="6180389" y="7799156"/>
          <a:ext cx="1316355" cy="1124867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00" b="0">
              <a:solidFill>
                <a:schemeClr val="tx1"/>
              </a:solidFill>
            </a:rPr>
            <a:t>Is Motor ON?</a:t>
          </a:r>
        </a:p>
      </xdr:txBody>
    </xdr:sp>
    <xdr:clientData/>
  </xdr:twoCellAnchor>
  <xdr:twoCellAnchor>
    <xdr:from>
      <xdr:col>8</xdr:col>
      <xdr:colOff>289560</xdr:colOff>
      <xdr:row>9</xdr:row>
      <xdr:rowOff>68580</xdr:rowOff>
    </xdr:from>
    <xdr:to>
      <xdr:col>9</xdr:col>
      <xdr:colOff>374334</xdr:colOff>
      <xdr:row>10</xdr:row>
      <xdr:rowOff>154553</xdr:rowOff>
    </xdr:to>
    <xdr:sp macro="" textlink="">
      <xdr:nvSpPr>
        <xdr:cNvPr id="4149" name="Rectangle 206">
          <a:extLst>
            <a:ext uri="{FF2B5EF4-FFF2-40B4-BE49-F238E27FC236}">
              <a16:creationId xmlns:a16="http://schemas.microsoft.com/office/drawing/2014/main" id="{18F9CE1A-D9EB-4F62-B9D1-9693E0D00445}"/>
            </a:ext>
          </a:extLst>
        </xdr:cNvPr>
        <xdr:cNvSpPr/>
      </xdr:nvSpPr>
      <xdr:spPr>
        <a:xfrm>
          <a:off x="5166360" y="1706880"/>
          <a:ext cx="694374" cy="268853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6</xdr:col>
      <xdr:colOff>510540</xdr:colOff>
      <xdr:row>11</xdr:row>
      <xdr:rowOff>175260</xdr:rowOff>
    </xdr:from>
    <xdr:to>
      <xdr:col>7</xdr:col>
      <xdr:colOff>595314</xdr:colOff>
      <xdr:row>13</xdr:row>
      <xdr:rowOff>172114</xdr:rowOff>
    </xdr:to>
    <xdr:sp macro="" textlink="">
      <xdr:nvSpPr>
        <xdr:cNvPr id="4144" name="Rectangle 207">
          <a:extLst>
            <a:ext uri="{FF2B5EF4-FFF2-40B4-BE49-F238E27FC236}">
              <a16:creationId xmlns:a16="http://schemas.microsoft.com/office/drawing/2014/main" id="{36BA673D-806C-4FFC-95D6-D97BBD98A79D}"/>
            </a:ext>
          </a:extLst>
        </xdr:cNvPr>
        <xdr:cNvSpPr/>
      </xdr:nvSpPr>
      <xdr:spPr>
        <a:xfrm>
          <a:off x="4168140" y="2179320"/>
          <a:ext cx="694374" cy="362614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8</xdr:col>
      <xdr:colOff>141516</xdr:colOff>
      <xdr:row>33</xdr:row>
      <xdr:rowOff>13052</xdr:rowOff>
    </xdr:from>
    <xdr:to>
      <xdr:col>10</xdr:col>
      <xdr:colOff>119753</xdr:colOff>
      <xdr:row>36</xdr:row>
      <xdr:rowOff>2728</xdr:rowOff>
    </xdr:to>
    <xdr:sp macro="" textlink="">
      <xdr:nvSpPr>
        <xdr:cNvPr id="4894" name="Rectangle 305">
          <a:extLst>
            <a:ext uri="{FF2B5EF4-FFF2-40B4-BE49-F238E27FC236}">
              <a16:creationId xmlns:a16="http://schemas.microsoft.com/office/drawing/2014/main" id="{6966E7DB-5FD5-4AAB-843A-44C5C22095FA}"/>
            </a:ext>
          </a:extLst>
        </xdr:cNvPr>
        <xdr:cNvSpPr/>
      </xdr:nvSpPr>
      <xdr:spPr>
        <a:xfrm>
          <a:off x="6237516" y="6109052"/>
          <a:ext cx="1197437" cy="544847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* Motor</a:t>
          </a:r>
          <a:r>
            <a:rPr lang="en-US" sz="11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OFF mechanism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8</xdr:col>
      <xdr:colOff>130191</xdr:colOff>
      <xdr:row>37</xdr:row>
      <xdr:rowOff>56050</xdr:rowOff>
    </xdr:from>
    <xdr:to>
      <xdr:col>10</xdr:col>
      <xdr:colOff>126646</xdr:colOff>
      <xdr:row>40</xdr:row>
      <xdr:rowOff>54249</xdr:rowOff>
    </xdr:to>
    <xdr:sp macro="" textlink="">
      <xdr:nvSpPr>
        <xdr:cNvPr id="4895" name="Rectangle 310">
          <a:extLst>
            <a:ext uri="{FF2B5EF4-FFF2-40B4-BE49-F238E27FC236}">
              <a16:creationId xmlns:a16="http://schemas.microsoft.com/office/drawing/2014/main" id="{555F92F1-DE40-450D-A43F-E1EE1BEB0F88}"/>
            </a:ext>
          </a:extLst>
        </xdr:cNvPr>
        <xdr:cNvSpPr/>
      </xdr:nvSpPr>
      <xdr:spPr>
        <a:xfrm>
          <a:off x="6226191" y="6892279"/>
          <a:ext cx="1215655" cy="553370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8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8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</a:t>
          </a:r>
        </a:p>
        <a:p>
          <a:pPr algn="ctr"/>
          <a:r>
            <a:rPr lang="en-US" sz="8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(Please Check Cover)</a:t>
          </a:r>
          <a:endParaRPr lang="en-US" sz="8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10</xdr:col>
      <xdr:colOff>126646</xdr:colOff>
      <xdr:row>38</xdr:row>
      <xdr:rowOff>147327</xdr:rowOff>
    </xdr:from>
    <xdr:to>
      <xdr:col>13</xdr:col>
      <xdr:colOff>3126</xdr:colOff>
      <xdr:row>42</xdr:row>
      <xdr:rowOff>56531</xdr:rowOff>
    </xdr:to>
    <xdr:cxnSp macro="">
      <xdr:nvCxnSpPr>
        <xdr:cNvPr id="605" name="Connector: Elbow 55">
          <a:extLst>
            <a:ext uri="{FF2B5EF4-FFF2-40B4-BE49-F238E27FC236}">
              <a16:creationId xmlns:a16="http://schemas.microsoft.com/office/drawing/2014/main" id="{3BF31761-24F6-4D11-A408-60CE880B5AF4}"/>
            </a:ext>
          </a:extLst>
        </xdr:cNvPr>
        <xdr:cNvCxnSpPr>
          <a:cxnSpLocks/>
          <a:stCxn id="4895" idx="3"/>
          <a:endCxn id="4183" idx="0"/>
        </xdr:cNvCxnSpPr>
      </xdr:nvCxnSpPr>
      <xdr:spPr>
        <a:xfrm>
          <a:off x="7500840" y="7152811"/>
          <a:ext cx="1720028" cy="646623"/>
        </a:xfrm>
        <a:prstGeom prst="bentConnector2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580276</xdr:colOff>
      <xdr:row>41</xdr:row>
      <xdr:rowOff>80031</xdr:rowOff>
    </xdr:from>
    <xdr:to>
      <xdr:col>10</xdr:col>
      <xdr:colOff>53545</xdr:colOff>
      <xdr:row>42</xdr:row>
      <xdr:rowOff>146658</xdr:rowOff>
    </xdr:to>
    <xdr:sp macro="" textlink="">
      <xdr:nvSpPr>
        <xdr:cNvPr id="4896" name="Rectangle 286">
          <a:extLst>
            <a:ext uri="{FF2B5EF4-FFF2-40B4-BE49-F238E27FC236}">
              <a16:creationId xmlns:a16="http://schemas.microsoft.com/office/drawing/2014/main" id="{6EC9BD7D-45A7-46B6-B8F8-648BB8C0D874}"/>
            </a:ext>
          </a:extLst>
        </xdr:cNvPr>
        <xdr:cNvSpPr/>
      </xdr:nvSpPr>
      <xdr:spPr>
        <a:xfrm>
          <a:off x="6676276" y="7656488"/>
          <a:ext cx="692469" cy="251684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7</xdr:col>
      <xdr:colOff>270483</xdr:colOff>
      <xdr:row>43</xdr:row>
      <xdr:rowOff>176656</xdr:rowOff>
    </xdr:from>
    <xdr:to>
      <xdr:col>8</xdr:col>
      <xdr:colOff>366687</xdr:colOff>
      <xdr:row>45</xdr:row>
      <xdr:rowOff>22353</xdr:rowOff>
    </xdr:to>
    <xdr:sp macro="" textlink="">
      <xdr:nvSpPr>
        <xdr:cNvPr id="4897" name="Rectangle 6">
          <a:extLst>
            <a:ext uri="{FF2B5EF4-FFF2-40B4-BE49-F238E27FC236}">
              <a16:creationId xmlns:a16="http://schemas.microsoft.com/office/drawing/2014/main" id="{E55120D4-3E77-4034-9A3A-9D8F439694A5}"/>
            </a:ext>
          </a:extLst>
        </xdr:cNvPr>
        <xdr:cNvSpPr/>
      </xdr:nvSpPr>
      <xdr:spPr>
        <a:xfrm>
          <a:off x="5756883" y="8123227"/>
          <a:ext cx="705804" cy="215812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21</xdr:col>
      <xdr:colOff>74684</xdr:colOff>
      <xdr:row>16</xdr:row>
      <xdr:rowOff>0</xdr:rowOff>
    </xdr:from>
    <xdr:to>
      <xdr:col>23</xdr:col>
      <xdr:colOff>80546</xdr:colOff>
      <xdr:row>18</xdr:row>
      <xdr:rowOff>174733</xdr:rowOff>
    </xdr:to>
    <xdr:sp macro="" textlink="">
      <xdr:nvSpPr>
        <xdr:cNvPr id="193" name="Rectangle 305">
          <a:extLst>
            <a:ext uri="{FF2B5EF4-FFF2-40B4-BE49-F238E27FC236}">
              <a16:creationId xmlns:a16="http://schemas.microsoft.com/office/drawing/2014/main" id="{DA7D3E74-1BB4-481E-9443-D730F9D5B9E8}"/>
            </a:ext>
          </a:extLst>
        </xdr:cNvPr>
        <xdr:cNvSpPr/>
      </xdr:nvSpPr>
      <xdr:spPr>
        <a:xfrm>
          <a:off x="14095484" y="2950029"/>
          <a:ext cx="1225062" cy="544847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Close Feeder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21</xdr:col>
      <xdr:colOff>0</xdr:colOff>
      <xdr:row>23</xdr:row>
      <xdr:rowOff>123551</xdr:rowOff>
    </xdr:from>
    <xdr:to>
      <xdr:col>23</xdr:col>
      <xdr:colOff>152072</xdr:colOff>
      <xdr:row>26</xdr:row>
      <xdr:rowOff>120849</xdr:rowOff>
    </xdr:to>
    <xdr:sp macro="" textlink="">
      <xdr:nvSpPr>
        <xdr:cNvPr id="195" name="Rectangle 306">
          <a:extLst>
            <a:ext uri="{FF2B5EF4-FFF2-40B4-BE49-F238E27FC236}">
              <a16:creationId xmlns:a16="http://schemas.microsoft.com/office/drawing/2014/main" id="{50B378E2-1204-412F-8F82-F7B6021C2F13}"/>
            </a:ext>
          </a:extLst>
        </xdr:cNvPr>
        <xdr:cNvSpPr/>
      </xdr:nvSpPr>
      <xdr:spPr>
        <a:xfrm>
          <a:off x="14020800" y="4368980"/>
          <a:ext cx="1371272" cy="552469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Stop Motor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21</xdr:col>
      <xdr:colOff>4689</xdr:colOff>
      <xdr:row>27</xdr:row>
      <xdr:rowOff>105592</xdr:rowOff>
    </xdr:from>
    <xdr:to>
      <xdr:col>23</xdr:col>
      <xdr:colOff>153572</xdr:colOff>
      <xdr:row>30</xdr:row>
      <xdr:rowOff>104797</xdr:rowOff>
    </xdr:to>
    <xdr:sp macro="" textlink="">
      <xdr:nvSpPr>
        <xdr:cNvPr id="196" name="Rectangle 307">
          <a:extLst>
            <a:ext uri="{FF2B5EF4-FFF2-40B4-BE49-F238E27FC236}">
              <a16:creationId xmlns:a16="http://schemas.microsoft.com/office/drawing/2014/main" id="{3925B8BD-8F1E-4CBA-99F7-41FC4C386E97}"/>
            </a:ext>
          </a:extLst>
        </xdr:cNvPr>
        <xdr:cNvSpPr/>
      </xdr:nvSpPr>
      <xdr:spPr>
        <a:xfrm>
          <a:off x="14025489" y="5091249"/>
          <a:ext cx="1368083" cy="554377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Time</a:t>
          </a:r>
          <a:r>
            <a:rPr lang="en-US" sz="11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Tracker OFF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21</xdr:col>
      <xdr:colOff>8499</xdr:colOff>
      <xdr:row>19</xdr:row>
      <xdr:rowOff>134359</xdr:rowOff>
    </xdr:from>
    <xdr:to>
      <xdr:col>23</xdr:col>
      <xdr:colOff>149469</xdr:colOff>
      <xdr:row>22</xdr:row>
      <xdr:rowOff>120225</xdr:rowOff>
    </xdr:to>
    <xdr:sp macro="" textlink="">
      <xdr:nvSpPr>
        <xdr:cNvPr id="194" name="Rectangle 308">
          <a:extLst>
            <a:ext uri="{FF2B5EF4-FFF2-40B4-BE49-F238E27FC236}">
              <a16:creationId xmlns:a16="http://schemas.microsoft.com/office/drawing/2014/main" id="{7474916F-67F9-4CF3-AFB8-6207C55A0291}"/>
            </a:ext>
          </a:extLst>
        </xdr:cNvPr>
        <xdr:cNvSpPr/>
      </xdr:nvSpPr>
      <xdr:spPr>
        <a:xfrm>
          <a:off x="14029299" y="3639559"/>
          <a:ext cx="1360170" cy="541037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Motor run for few seconds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22</xdr:col>
      <xdr:colOff>77615</xdr:colOff>
      <xdr:row>18</xdr:row>
      <xdr:rowOff>174733</xdr:rowOff>
    </xdr:from>
    <xdr:to>
      <xdr:col>22</xdr:col>
      <xdr:colOff>78984</xdr:colOff>
      <xdr:row>19</xdr:row>
      <xdr:rowOff>134359</xdr:rowOff>
    </xdr:to>
    <xdr:cxnSp macro="">
      <xdr:nvCxnSpPr>
        <xdr:cNvPr id="186" name="Straight Arrow Connector 312">
          <a:extLst>
            <a:ext uri="{FF2B5EF4-FFF2-40B4-BE49-F238E27FC236}">
              <a16:creationId xmlns:a16="http://schemas.microsoft.com/office/drawing/2014/main" id="{508B12A5-6FD1-4D38-B0BA-D9347515141F}"/>
            </a:ext>
          </a:extLst>
        </xdr:cNvPr>
        <xdr:cNvCxnSpPr>
          <a:cxnSpLocks/>
          <a:stCxn id="193" idx="2"/>
          <a:endCxn id="194" idx="0"/>
        </xdr:cNvCxnSpPr>
      </xdr:nvCxnSpPr>
      <xdr:spPr>
        <a:xfrm>
          <a:off x="14826002" y="3493120"/>
          <a:ext cx="1369" cy="143981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76036</xdr:colOff>
      <xdr:row>22</xdr:row>
      <xdr:rowOff>120225</xdr:rowOff>
    </xdr:from>
    <xdr:to>
      <xdr:col>22</xdr:col>
      <xdr:colOff>78984</xdr:colOff>
      <xdr:row>23</xdr:row>
      <xdr:rowOff>123551</xdr:rowOff>
    </xdr:to>
    <xdr:cxnSp macro="">
      <xdr:nvCxnSpPr>
        <xdr:cNvPr id="187" name="Straight Arrow Connector 156">
          <a:extLst>
            <a:ext uri="{FF2B5EF4-FFF2-40B4-BE49-F238E27FC236}">
              <a16:creationId xmlns:a16="http://schemas.microsoft.com/office/drawing/2014/main" id="{5AEC8FBE-A33F-4CF9-96B0-2A94AF76A81F}"/>
            </a:ext>
          </a:extLst>
        </xdr:cNvPr>
        <xdr:cNvCxnSpPr>
          <a:cxnSpLocks/>
          <a:stCxn id="194" idx="2"/>
          <a:endCxn id="195" idx="0"/>
        </xdr:cNvCxnSpPr>
      </xdr:nvCxnSpPr>
      <xdr:spPr>
        <a:xfrm flipH="1">
          <a:off x="14824423" y="4176031"/>
          <a:ext cx="2948" cy="187681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76036</xdr:colOff>
      <xdr:row>26</xdr:row>
      <xdr:rowOff>120849</xdr:rowOff>
    </xdr:from>
    <xdr:to>
      <xdr:col>22</xdr:col>
      <xdr:colOff>79131</xdr:colOff>
      <xdr:row>27</xdr:row>
      <xdr:rowOff>105592</xdr:rowOff>
    </xdr:to>
    <xdr:cxnSp macro="">
      <xdr:nvCxnSpPr>
        <xdr:cNvPr id="188" name="Straight Arrow Connector 157">
          <a:extLst>
            <a:ext uri="{FF2B5EF4-FFF2-40B4-BE49-F238E27FC236}">
              <a16:creationId xmlns:a16="http://schemas.microsoft.com/office/drawing/2014/main" id="{93CCCE75-81FE-42A9-9B00-C4C245B55FB7}"/>
            </a:ext>
          </a:extLst>
        </xdr:cNvPr>
        <xdr:cNvCxnSpPr>
          <a:cxnSpLocks/>
          <a:stCxn id="195" idx="2"/>
          <a:endCxn id="196" idx="0"/>
        </xdr:cNvCxnSpPr>
      </xdr:nvCxnSpPr>
      <xdr:spPr>
        <a:xfrm>
          <a:off x="14824423" y="4914075"/>
          <a:ext cx="3095" cy="16909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84388</xdr:colOff>
      <xdr:row>34</xdr:row>
      <xdr:rowOff>100067</xdr:rowOff>
    </xdr:from>
    <xdr:to>
      <xdr:col>8</xdr:col>
      <xdr:colOff>141515</xdr:colOff>
      <xdr:row>45</xdr:row>
      <xdr:rowOff>44904</xdr:rowOff>
    </xdr:to>
    <xdr:cxnSp macro="">
      <xdr:nvCxnSpPr>
        <xdr:cNvPr id="578" name="Connector: Elbow 55">
          <a:extLst>
            <a:ext uri="{FF2B5EF4-FFF2-40B4-BE49-F238E27FC236}">
              <a16:creationId xmlns:a16="http://schemas.microsoft.com/office/drawing/2014/main" id="{99B8E443-2C96-4168-9917-CCD8F2CDC393}"/>
            </a:ext>
          </a:extLst>
        </xdr:cNvPr>
        <xdr:cNvCxnSpPr>
          <a:cxnSpLocks/>
          <a:stCxn id="4898" idx="1"/>
          <a:endCxn id="4894" idx="1"/>
        </xdr:cNvCxnSpPr>
      </xdr:nvCxnSpPr>
      <xdr:spPr>
        <a:xfrm rot="10800000" flipH="1">
          <a:off x="6229549" y="6368132"/>
          <a:ext cx="57127" cy="1972740"/>
        </a:xfrm>
        <a:prstGeom prst="bentConnector3">
          <a:avLst>
            <a:gd name="adj1" fmla="val -400161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181544</xdr:colOff>
      <xdr:row>45</xdr:row>
      <xdr:rowOff>44904</xdr:rowOff>
    </xdr:from>
    <xdr:to>
      <xdr:col>11</xdr:col>
      <xdr:colOff>427615</xdr:colOff>
      <xdr:row>45</xdr:row>
      <xdr:rowOff>46733</xdr:rowOff>
    </xdr:to>
    <xdr:cxnSp macro="">
      <xdr:nvCxnSpPr>
        <xdr:cNvPr id="627" name="Straight Arrow Connector 52">
          <a:extLst>
            <a:ext uri="{FF2B5EF4-FFF2-40B4-BE49-F238E27FC236}">
              <a16:creationId xmlns:a16="http://schemas.microsoft.com/office/drawing/2014/main" id="{8770574C-C2D7-476F-A2F0-96EC0749B372}"/>
            </a:ext>
          </a:extLst>
        </xdr:cNvPr>
        <xdr:cNvCxnSpPr>
          <a:cxnSpLocks/>
          <a:stCxn id="4183" idx="1"/>
          <a:endCxn id="4898" idx="3"/>
        </xdr:cNvCxnSpPr>
      </xdr:nvCxnSpPr>
      <xdr:spPr>
        <a:xfrm flipH="1" flipV="1">
          <a:off x="7555738" y="8340872"/>
          <a:ext cx="860587" cy="1829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128419</xdr:colOff>
      <xdr:row>36</xdr:row>
      <xdr:rowOff>2728</xdr:rowOff>
    </xdr:from>
    <xdr:to>
      <xdr:col>9</xdr:col>
      <xdr:colOff>130635</xdr:colOff>
      <xdr:row>37</xdr:row>
      <xdr:rowOff>56050</xdr:rowOff>
    </xdr:to>
    <xdr:cxnSp macro="">
      <xdr:nvCxnSpPr>
        <xdr:cNvPr id="623" name="Straight Arrow Connector 52">
          <a:extLst>
            <a:ext uri="{FF2B5EF4-FFF2-40B4-BE49-F238E27FC236}">
              <a16:creationId xmlns:a16="http://schemas.microsoft.com/office/drawing/2014/main" id="{7F9EF4F7-1072-4C81-B360-13CED1D4A24A}"/>
            </a:ext>
          </a:extLst>
        </xdr:cNvPr>
        <xdr:cNvCxnSpPr>
          <a:cxnSpLocks/>
          <a:stCxn id="4894" idx="2"/>
          <a:endCxn id="4895" idx="0"/>
        </xdr:cNvCxnSpPr>
      </xdr:nvCxnSpPr>
      <xdr:spPr>
        <a:xfrm flipH="1">
          <a:off x="6888096" y="6639502"/>
          <a:ext cx="2216" cy="237677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128419</xdr:colOff>
      <xdr:row>40</xdr:row>
      <xdr:rowOff>54249</xdr:rowOff>
    </xdr:from>
    <xdr:to>
      <xdr:col>9</xdr:col>
      <xdr:colOff>132967</xdr:colOff>
      <xdr:row>42</xdr:row>
      <xdr:rowOff>37642</xdr:rowOff>
    </xdr:to>
    <xdr:cxnSp macro="">
      <xdr:nvCxnSpPr>
        <xdr:cNvPr id="4508" name="Straight Arrow Connector 52">
          <a:extLst>
            <a:ext uri="{FF2B5EF4-FFF2-40B4-BE49-F238E27FC236}">
              <a16:creationId xmlns:a16="http://schemas.microsoft.com/office/drawing/2014/main" id="{1C419E54-82D5-4B7B-982F-21EB9016ADCA}"/>
            </a:ext>
          </a:extLst>
        </xdr:cNvPr>
        <xdr:cNvCxnSpPr>
          <a:cxnSpLocks/>
          <a:stCxn id="4898" idx="0"/>
          <a:endCxn id="4895" idx="2"/>
        </xdr:cNvCxnSpPr>
      </xdr:nvCxnSpPr>
      <xdr:spPr>
        <a:xfrm flipH="1" flipV="1">
          <a:off x="6888096" y="7428443"/>
          <a:ext cx="4548" cy="352102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9140</xdr:colOff>
      <xdr:row>69</xdr:row>
      <xdr:rowOff>133355</xdr:rowOff>
    </xdr:from>
    <xdr:to>
      <xdr:col>13</xdr:col>
      <xdr:colOff>9713</xdr:colOff>
      <xdr:row>71</xdr:row>
      <xdr:rowOff>175706</xdr:rowOff>
    </xdr:to>
    <xdr:cxnSp macro="">
      <xdr:nvCxnSpPr>
        <xdr:cNvPr id="4172" name="Straight Arrow Connector 319">
          <a:extLst>
            <a:ext uri="{FF2B5EF4-FFF2-40B4-BE49-F238E27FC236}">
              <a16:creationId xmlns:a16="http://schemas.microsoft.com/office/drawing/2014/main" id="{E42937E9-88C1-443D-90AA-84FB7EF24EB3}"/>
            </a:ext>
          </a:extLst>
        </xdr:cNvPr>
        <xdr:cNvCxnSpPr>
          <a:cxnSpLocks/>
          <a:stCxn id="4191" idx="2"/>
          <a:endCxn id="4211" idx="0"/>
        </xdr:cNvCxnSpPr>
      </xdr:nvCxnSpPr>
      <xdr:spPr>
        <a:xfrm>
          <a:off x="7997850" y="12853839"/>
          <a:ext cx="573" cy="411061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206539</xdr:colOff>
      <xdr:row>62</xdr:row>
      <xdr:rowOff>169969</xdr:rowOff>
    </xdr:from>
    <xdr:to>
      <xdr:col>4</xdr:col>
      <xdr:colOff>217546</xdr:colOff>
      <xdr:row>62</xdr:row>
      <xdr:rowOff>173359</xdr:rowOff>
    </xdr:to>
    <xdr:cxnSp macro="">
      <xdr:nvCxnSpPr>
        <xdr:cNvPr id="4354" name="Straight Arrow Connector 333">
          <a:extLst>
            <a:ext uri="{FF2B5EF4-FFF2-40B4-BE49-F238E27FC236}">
              <a16:creationId xmlns:a16="http://schemas.microsoft.com/office/drawing/2014/main" id="{71D04BBE-7578-42C1-BD59-BF05A05AAC4A}"/>
            </a:ext>
          </a:extLst>
        </xdr:cNvPr>
        <xdr:cNvCxnSpPr>
          <a:cxnSpLocks/>
          <a:stCxn id="4797" idx="1"/>
          <a:endCxn id="5006" idx="3"/>
        </xdr:cNvCxnSpPr>
      </xdr:nvCxnSpPr>
      <xdr:spPr>
        <a:xfrm flipH="1">
          <a:off x="3279120" y="11599969"/>
          <a:ext cx="625523" cy="339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414158</xdr:colOff>
      <xdr:row>31</xdr:row>
      <xdr:rowOff>75457</xdr:rowOff>
    </xdr:from>
    <xdr:to>
      <xdr:col>11</xdr:col>
      <xdr:colOff>420758</xdr:colOff>
      <xdr:row>31</xdr:row>
      <xdr:rowOff>77377</xdr:rowOff>
    </xdr:to>
    <xdr:cxnSp macro="">
      <xdr:nvCxnSpPr>
        <xdr:cNvPr id="4516" name="Straight Arrow Connector 52">
          <a:extLst>
            <a:ext uri="{FF2B5EF4-FFF2-40B4-BE49-F238E27FC236}">
              <a16:creationId xmlns:a16="http://schemas.microsoft.com/office/drawing/2014/main" id="{0FED1474-9F79-415B-822D-2A09F64871DD}"/>
            </a:ext>
          </a:extLst>
        </xdr:cNvPr>
        <xdr:cNvCxnSpPr>
          <a:cxnSpLocks/>
          <a:stCxn id="4178" idx="1"/>
          <a:endCxn id="4621" idx="3"/>
        </xdr:cNvCxnSpPr>
      </xdr:nvCxnSpPr>
      <xdr:spPr>
        <a:xfrm flipH="1" flipV="1">
          <a:off x="5330287" y="5790457"/>
          <a:ext cx="3079181" cy="192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583671</xdr:colOff>
      <xdr:row>27</xdr:row>
      <xdr:rowOff>38100</xdr:rowOff>
    </xdr:from>
    <xdr:to>
      <xdr:col>12</xdr:col>
      <xdr:colOff>502920</xdr:colOff>
      <xdr:row>27</xdr:row>
      <xdr:rowOff>38100</xdr:rowOff>
    </xdr:to>
    <xdr:cxnSp macro="">
      <xdr:nvCxnSpPr>
        <xdr:cNvPr id="5041" name="Straight Arrow Connector 479">
          <a:extLst>
            <a:ext uri="{FF2B5EF4-FFF2-40B4-BE49-F238E27FC236}">
              <a16:creationId xmlns:a16="http://schemas.microsoft.com/office/drawing/2014/main" id="{3C0C9777-B9E2-41CD-AED7-932087B3E1BD}"/>
            </a:ext>
          </a:extLst>
        </xdr:cNvPr>
        <xdr:cNvCxnSpPr/>
      </xdr:nvCxnSpPr>
      <xdr:spPr>
        <a:xfrm flipV="1">
          <a:off x="7289271" y="4968240"/>
          <a:ext cx="528849" cy="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423197</xdr:colOff>
      <xdr:row>62</xdr:row>
      <xdr:rowOff>167640</xdr:rowOff>
    </xdr:from>
    <xdr:to>
      <xdr:col>17</xdr:col>
      <xdr:colOff>423197</xdr:colOff>
      <xdr:row>65</xdr:row>
      <xdr:rowOff>7620</xdr:rowOff>
    </xdr:to>
    <xdr:cxnSp macro="">
      <xdr:nvCxnSpPr>
        <xdr:cNvPr id="5048" name="Straight Arrow Connector 481">
          <a:extLst>
            <a:ext uri="{FF2B5EF4-FFF2-40B4-BE49-F238E27FC236}">
              <a16:creationId xmlns:a16="http://schemas.microsoft.com/office/drawing/2014/main" id="{67AFD3BF-E026-43D1-A912-723EE47D2040}"/>
            </a:ext>
          </a:extLst>
        </xdr:cNvPr>
        <xdr:cNvCxnSpPr/>
      </xdr:nvCxnSpPr>
      <xdr:spPr>
        <a:xfrm flipH="1" flipV="1">
          <a:off x="10786397" y="11657275"/>
          <a:ext cx="0" cy="396571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575310</xdr:colOff>
      <xdr:row>75</xdr:row>
      <xdr:rowOff>186690</xdr:rowOff>
    </xdr:from>
    <xdr:to>
      <xdr:col>37</xdr:col>
      <xdr:colOff>380187</xdr:colOff>
      <xdr:row>142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D27D39A-9544-9783-98A8-D08481339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24910" y="14474190"/>
          <a:ext cx="6510477" cy="12595860"/>
        </a:xfrm>
        <a:prstGeom prst="rect">
          <a:avLst/>
        </a:prstGeom>
      </xdr:spPr>
    </xdr:pic>
    <xdr:clientData/>
  </xdr:twoCellAnchor>
  <xdr:twoCellAnchor editAs="oneCell">
    <xdr:from>
      <xdr:col>40</xdr:col>
      <xdr:colOff>356754</xdr:colOff>
      <xdr:row>75</xdr:row>
      <xdr:rowOff>22860</xdr:rowOff>
    </xdr:from>
    <xdr:to>
      <xdr:col>58</xdr:col>
      <xdr:colOff>363085</xdr:colOff>
      <xdr:row>143</xdr:row>
      <xdr:rowOff>76200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370194-AD5B-9392-898B-922158478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602209" y="14310360"/>
          <a:ext cx="10916785" cy="13007340"/>
        </a:xfrm>
        <a:prstGeom prst="rect">
          <a:avLst/>
        </a:prstGeom>
      </xdr:spPr>
    </xdr:pic>
    <xdr:clientData/>
  </xdr:twoCellAnchor>
  <xdr:twoCellAnchor editAs="oneCell">
    <xdr:from>
      <xdr:col>8</xdr:col>
      <xdr:colOff>594784</xdr:colOff>
      <xdr:row>75</xdr:row>
      <xdr:rowOff>152400</xdr:rowOff>
    </xdr:from>
    <xdr:to>
      <xdr:col>24</xdr:col>
      <xdr:colOff>608581</xdr:colOff>
      <xdr:row>141</xdr:row>
      <xdr:rowOff>38100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78C65D-80BA-FB9E-B475-66D02B9FD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71584" y="14439900"/>
          <a:ext cx="9767397" cy="12458700"/>
        </a:xfrm>
        <a:prstGeom prst="rect">
          <a:avLst/>
        </a:prstGeom>
      </xdr:spPr>
    </xdr:pic>
    <xdr:clientData/>
  </xdr:twoCellAnchor>
  <xdr:twoCellAnchor editAs="oneCell">
    <xdr:from>
      <xdr:col>62</xdr:col>
      <xdr:colOff>-1</xdr:colOff>
      <xdr:row>75</xdr:row>
      <xdr:rowOff>0</xdr:rowOff>
    </xdr:from>
    <xdr:to>
      <xdr:col>75</xdr:col>
      <xdr:colOff>237012</xdr:colOff>
      <xdr:row>142</xdr:row>
      <xdr:rowOff>57150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FFD33AF-8454-4E34-3D93-C530B5D8E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795199" y="14287500"/>
          <a:ext cx="8161813" cy="12820650"/>
        </a:xfrm>
        <a:prstGeom prst="rect">
          <a:avLst/>
        </a:prstGeom>
      </xdr:spPr>
    </xdr:pic>
    <xdr:clientData/>
  </xdr:twoCellAnchor>
  <xdr:twoCellAnchor editAs="oneCell">
    <xdr:from>
      <xdr:col>26</xdr:col>
      <xdr:colOff>152400</xdr:colOff>
      <xdr:row>26</xdr:row>
      <xdr:rowOff>76200</xdr:rowOff>
    </xdr:from>
    <xdr:to>
      <xdr:col>37</xdr:col>
      <xdr:colOff>269656</xdr:colOff>
      <xdr:row>71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3A4D6F0-5445-C0CA-5571-1DED56BD5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02000" y="5029200"/>
          <a:ext cx="6822856" cy="8572500"/>
        </a:xfrm>
        <a:prstGeom prst="rect">
          <a:avLst/>
        </a:prstGeom>
      </xdr:spPr>
    </xdr:pic>
    <xdr:clientData/>
  </xdr:twoCellAnchor>
  <xdr:twoCellAnchor editAs="oneCell">
    <xdr:from>
      <xdr:col>26</xdr:col>
      <xdr:colOff>133350</xdr:colOff>
      <xdr:row>152</xdr:row>
      <xdr:rowOff>57150</xdr:rowOff>
    </xdr:from>
    <xdr:to>
      <xdr:col>38</xdr:col>
      <xdr:colOff>284818</xdr:colOff>
      <xdr:row>199</xdr:row>
      <xdr:rowOff>99060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0420C8-8C7A-9F2F-B49B-31E0BAD15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0800000">
          <a:off x="15982950" y="27298650"/>
          <a:ext cx="7462858" cy="8991600"/>
        </a:xfrm>
        <a:prstGeom prst="rect">
          <a:avLst/>
        </a:prstGeom>
      </xdr:spPr>
    </xdr:pic>
    <xdr:clientData/>
  </xdr:twoCellAnchor>
  <xdr:twoCellAnchor editAs="oneCell">
    <xdr:from>
      <xdr:col>42</xdr:col>
      <xdr:colOff>381000</xdr:colOff>
      <xdr:row>0</xdr:row>
      <xdr:rowOff>175260</xdr:rowOff>
    </xdr:from>
    <xdr:to>
      <xdr:col>60</xdr:col>
      <xdr:colOff>457200</xdr:colOff>
      <xdr:row>73</xdr:row>
      <xdr:rowOff>76199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8A50EA3-9138-1560-25F6-C9E36F753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984200" y="175260"/>
          <a:ext cx="11049000" cy="13807439"/>
        </a:xfrm>
        <a:prstGeom prst="rect">
          <a:avLst/>
        </a:prstGeom>
      </xdr:spPr>
    </xdr:pic>
    <xdr:clientData/>
  </xdr:twoCellAnchor>
  <xdr:twoCellAnchor editAs="oneCell">
    <xdr:from>
      <xdr:col>61</xdr:col>
      <xdr:colOff>197774</xdr:colOff>
      <xdr:row>0</xdr:row>
      <xdr:rowOff>71869</xdr:rowOff>
    </xdr:from>
    <xdr:to>
      <xdr:col>78</xdr:col>
      <xdr:colOff>233340</xdr:colOff>
      <xdr:row>73</xdr:row>
      <xdr:rowOff>180110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1F2D136-3243-0DF6-D2E9-7042D6860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383374" y="71869"/>
          <a:ext cx="10398766" cy="142675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213360</xdr:colOff>
      <xdr:row>31</xdr:row>
      <xdr:rowOff>28181</xdr:rowOff>
    </xdr:from>
    <xdr:to>
      <xdr:col>12</xdr:col>
      <xdr:colOff>555801</xdr:colOff>
      <xdr:row>38</xdr:row>
      <xdr:rowOff>28180</xdr:rowOff>
    </xdr:to>
    <xdr:sp macro="" textlink="">
      <xdr:nvSpPr>
        <xdr:cNvPr id="974" name="Rectangle 43">
          <a:extLst>
            <a:ext uri="{FF2B5EF4-FFF2-40B4-BE49-F238E27FC236}">
              <a16:creationId xmlns:a16="http://schemas.microsoft.com/office/drawing/2014/main" id="{926A0E85-D99C-43F1-9E53-B7B09134B59D}"/>
            </a:ext>
          </a:extLst>
        </xdr:cNvPr>
        <xdr:cNvSpPr/>
      </xdr:nvSpPr>
      <xdr:spPr>
        <a:xfrm>
          <a:off x="5090160" y="5918441"/>
          <a:ext cx="2780841" cy="1333499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Feeder IR Sensor </a:t>
          </a:r>
        </a:p>
        <a:p>
          <a:pPr algn="l"/>
          <a:r>
            <a:rPr lang="en-US" sz="1100" b="1">
              <a:solidFill>
                <a:sysClr val="windowText" lastClr="000000"/>
              </a:solidFill>
            </a:rPr>
            <a:t>(Empty)</a:t>
          </a:r>
        </a:p>
      </xdr:txBody>
    </xdr:sp>
    <xdr:clientData/>
  </xdr:twoCellAnchor>
  <xdr:twoCellAnchor>
    <xdr:from>
      <xdr:col>13</xdr:col>
      <xdr:colOff>79787</xdr:colOff>
      <xdr:row>41</xdr:row>
      <xdr:rowOff>131379</xdr:rowOff>
    </xdr:from>
    <xdr:to>
      <xdr:col>17</xdr:col>
      <xdr:colOff>272143</xdr:colOff>
      <xdr:row>49</xdr:row>
      <xdr:rowOff>53341</xdr:rowOff>
    </xdr:to>
    <xdr:sp macro="" textlink="">
      <xdr:nvSpPr>
        <xdr:cNvPr id="935" name="Rectangle 103">
          <a:extLst>
            <a:ext uri="{FF2B5EF4-FFF2-40B4-BE49-F238E27FC236}">
              <a16:creationId xmlns:a16="http://schemas.microsoft.com/office/drawing/2014/main" id="{55F0524A-E133-42F7-903C-5218B5E7C383}"/>
            </a:ext>
          </a:extLst>
        </xdr:cNvPr>
        <xdr:cNvSpPr/>
      </xdr:nvSpPr>
      <xdr:spPr>
        <a:xfrm>
          <a:off x="6188925" y="7922172"/>
          <a:ext cx="2636011" cy="1445962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Feeder</a:t>
          </a:r>
          <a:r>
            <a:rPr lang="en-US" sz="1100" b="1" baseline="0">
              <a:solidFill>
                <a:sysClr val="windowText" lastClr="000000"/>
              </a:solidFill>
            </a:rPr>
            <a:t> IR</a:t>
          </a:r>
          <a:r>
            <a:rPr lang="en-US" sz="1100" b="1">
              <a:solidFill>
                <a:sysClr val="windowText" lastClr="000000"/>
              </a:solidFill>
            </a:rPr>
            <a:t> Sensor </a:t>
          </a:r>
        </a:p>
        <a:p>
          <a:pPr algn="l"/>
          <a:r>
            <a:rPr lang="en-US" sz="1100" b="1">
              <a:solidFill>
                <a:sysClr val="windowText" lastClr="000000"/>
              </a:solidFill>
            </a:rPr>
            <a:t>(Critcal</a:t>
          </a:r>
          <a:r>
            <a:rPr lang="en-US" sz="1100" b="1" baseline="0">
              <a:solidFill>
                <a:sysClr val="windowText" lastClr="000000"/>
              </a:solidFill>
            </a:rPr>
            <a:t> Level</a:t>
          </a:r>
          <a:r>
            <a:rPr lang="en-US" sz="1100" b="1">
              <a:solidFill>
                <a:sysClr val="windowText" lastClr="000000"/>
              </a:solidFill>
            </a:rPr>
            <a:t>)</a:t>
          </a:r>
        </a:p>
      </xdr:txBody>
    </xdr:sp>
    <xdr:clientData/>
  </xdr:twoCellAnchor>
  <xdr:twoCellAnchor>
    <xdr:from>
      <xdr:col>8</xdr:col>
      <xdr:colOff>199292</xdr:colOff>
      <xdr:row>9</xdr:row>
      <xdr:rowOff>64654</xdr:rowOff>
    </xdr:from>
    <xdr:to>
      <xdr:col>12</xdr:col>
      <xdr:colOff>428400</xdr:colOff>
      <xdr:row>17</xdr:row>
      <xdr:rowOff>7055</xdr:rowOff>
    </xdr:to>
    <xdr:sp macro="" textlink="">
      <xdr:nvSpPr>
        <xdr:cNvPr id="84" name="Rectangle 1">
          <a:extLst>
            <a:ext uri="{FF2B5EF4-FFF2-40B4-BE49-F238E27FC236}">
              <a16:creationId xmlns:a16="http://schemas.microsoft.com/office/drawing/2014/main" id="{E72F7EBA-AA56-42D0-8AEC-0886B5CE4741}"/>
            </a:ext>
          </a:extLst>
        </xdr:cNvPr>
        <xdr:cNvSpPr/>
      </xdr:nvSpPr>
      <xdr:spPr>
        <a:xfrm>
          <a:off x="5076092" y="1787946"/>
          <a:ext cx="2667508" cy="1489847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 baseline="0">
              <a:solidFill>
                <a:sysClr val="windowText" lastClr="000000"/>
              </a:solidFill>
            </a:rPr>
            <a:t>Relay Sensor (Container)</a:t>
          </a:r>
        </a:p>
      </xdr:txBody>
    </xdr:sp>
    <xdr:clientData/>
  </xdr:twoCellAnchor>
  <xdr:twoCellAnchor>
    <xdr:from>
      <xdr:col>8</xdr:col>
      <xdr:colOff>8709</xdr:colOff>
      <xdr:row>22</xdr:row>
      <xdr:rowOff>98613</xdr:rowOff>
    </xdr:from>
    <xdr:to>
      <xdr:col>12</xdr:col>
      <xdr:colOff>519953</xdr:colOff>
      <xdr:row>29</xdr:row>
      <xdr:rowOff>78828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9C7E12A-A791-4C92-A69C-EDBE1DBE564B}"/>
            </a:ext>
          </a:extLst>
        </xdr:cNvPr>
        <xdr:cNvSpPr/>
      </xdr:nvSpPr>
      <xdr:spPr>
        <a:xfrm>
          <a:off x="3063278" y="4269906"/>
          <a:ext cx="2954899" cy="1313715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Loadcell</a:t>
          </a:r>
          <a:r>
            <a:rPr lang="en-US" sz="1100" b="1" baseline="0">
              <a:solidFill>
                <a:sysClr val="windowText" lastClr="000000"/>
              </a:solidFill>
            </a:rPr>
            <a:t> Reading </a:t>
          </a:r>
        </a:p>
        <a:p>
          <a:pPr algn="l"/>
          <a:r>
            <a:rPr lang="en-US" sz="1100" b="1" baseline="0">
              <a:solidFill>
                <a:sysClr val="windowText" lastClr="000000"/>
              </a:solidFill>
            </a:rPr>
            <a:t>(Container Weight)</a:t>
          </a:r>
          <a:endParaRPr 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8</xdr:col>
      <xdr:colOff>361950</xdr:colOff>
      <xdr:row>41</xdr:row>
      <xdr:rowOff>137160</xdr:rowOff>
    </xdr:from>
    <xdr:to>
      <xdr:col>12</xdr:col>
      <xdr:colOff>529525</xdr:colOff>
      <xdr:row>49</xdr:row>
      <xdr:rowOff>71685</xdr:rowOff>
    </xdr:to>
    <xdr:sp macro="" textlink="">
      <xdr:nvSpPr>
        <xdr:cNvPr id="989" name="Rectangle 3">
          <a:extLst>
            <a:ext uri="{FF2B5EF4-FFF2-40B4-BE49-F238E27FC236}">
              <a16:creationId xmlns:a16="http://schemas.microsoft.com/office/drawing/2014/main" id="{68FFF2D0-0E98-4117-A499-1F03EF72806F}"/>
            </a:ext>
          </a:extLst>
        </xdr:cNvPr>
        <xdr:cNvSpPr/>
      </xdr:nvSpPr>
      <xdr:spPr>
        <a:xfrm>
          <a:off x="5238750" y="7932420"/>
          <a:ext cx="2605975" cy="1458525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Relay Sensor 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(M/C Cover)</a:t>
          </a:r>
          <a:endParaRPr lang="en-US">
            <a:solidFill>
              <a:sysClr val="windowText" lastClr="000000"/>
            </a:solidFill>
            <a:effectLst/>
          </a:endParaRPr>
        </a:p>
        <a:p>
          <a:pPr algn="l"/>
          <a:endParaRPr 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9</xdr:col>
      <xdr:colOff>423075</xdr:colOff>
      <xdr:row>22</xdr:row>
      <xdr:rowOff>179710</xdr:rowOff>
    </xdr:from>
    <xdr:to>
      <xdr:col>12</xdr:col>
      <xdr:colOff>188613</xdr:colOff>
      <xdr:row>28</xdr:row>
      <xdr:rowOff>160116</xdr:rowOff>
    </xdr:to>
    <xdr:sp macro="" textlink="">
      <xdr:nvSpPr>
        <xdr:cNvPr id="5" name="Flowchart: Decision 4">
          <a:extLst>
            <a:ext uri="{FF2B5EF4-FFF2-40B4-BE49-F238E27FC236}">
              <a16:creationId xmlns:a16="http://schemas.microsoft.com/office/drawing/2014/main" id="{7F162C17-267E-4759-99FA-0E0885B8FDEB}"/>
            </a:ext>
          </a:extLst>
        </xdr:cNvPr>
        <xdr:cNvSpPr/>
      </xdr:nvSpPr>
      <xdr:spPr>
        <a:xfrm>
          <a:off x="2861475" y="4195450"/>
          <a:ext cx="1594338" cy="1077686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0">
              <a:solidFill>
                <a:schemeClr val="tx1"/>
              </a:solidFill>
            </a:rPr>
            <a:t>Container Full?</a:t>
          </a:r>
        </a:p>
      </xdr:txBody>
    </xdr:sp>
    <xdr:clientData/>
  </xdr:twoCellAnchor>
  <xdr:twoCellAnchor>
    <xdr:from>
      <xdr:col>8</xdr:col>
      <xdr:colOff>554764</xdr:colOff>
      <xdr:row>24</xdr:row>
      <xdr:rowOff>106685</xdr:rowOff>
    </xdr:from>
    <xdr:to>
      <xdr:col>10</xdr:col>
      <xdr:colOff>33748</xdr:colOff>
      <xdr:row>25</xdr:row>
      <xdr:rowOff>178754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264C693-EE86-49C8-A417-4C2EFEB4AA7B}"/>
            </a:ext>
          </a:extLst>
        </xdr:cNvPr>
        <xdr:cNvSpPr/>
      </xdr:nvSpPr>
      <xdr:spPr>
        <a:xfrm>
          <a:off x="2383564" y="4488185"/>
          <a:ext cx="698184" cy="254949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10</xdr:col>
      <xdr:colOff>52249</xdr:colOff>
      <xdr:row>28</xdr:row>
      <xdr:rowOff>33277</xdr:rowOff>
    </xdr:from>
    <xdr:to>
      <xdr:col>11</xdr:col>
      <xdr:colOff>140833</xdr:colOff>
      <xdr:row>29</xdr:row>
      <xdr:rowOff>52552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F2B2D74D-A7D0-481B-B500-FCD8578285AB}"/>
            </a:ext>
          </a:extLst>
        </xdr:cNvPr>
        <xdr:cNvSpPr/>
      </xdr:nvSpPr>
      <xdr:spPr>
        <a:xfrm>
          <a:off x="4328646" y="5347570"/>
          <a:ext cx="699497" cy="209775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14</xdr:col>
      <xdr:colOff>433356</xdr:colOff>
      <xdr:row>50</xdr:row>
      <xdr:rowOff>41943</xdr:rowOff>
    </xdr:from>
    <xdr:to>
      <xdr:col>16</xdr:col>
      <xdr:colOff>439218</xdr:colOff>
      <xdr:row>53</xdr:row>
      <xdr:rowOff>27541</xdr:rowOff>
    </xdr:to>
    <xdr:sp macro="" textlink="">
      <xdr:nvSpPr>
        <xdr:cNvPr id="883" name="Rectangle 7">
          <a:extLst>
            <a:ext uri="{FF2B5EF4-FFF2-40B4-BE49-F238E27FC236}">
              <a16:creationId xmlns:a16="http://schemas.microsoft.com/office/drawing/2014/main" id="{8BAE3C04-E37F-4D35-B691-18D4164187A3}"/>
            </a:ext>
          </a:extLst>
        </xdr:cNvPr>
        <xdr:cNvSpPr/>
      </xdr:nvSpPr>
      <xdr:spPr>
        <a:xfrm>
          <a:off x="7138956" y="6855119"/>
          <a:ext cx="1225062" cy="523481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Motor ON</a:t>
          </a:r>
        </a:p>
      </xdr:txBody>
    </xdr:sp>
    <xdr:clientData/>
  </xdr:twoCellAnchor>
  <xdr:twoCellAnchor>
    <xdr:from>
      <xdr:col>17</xdr:col>
      <xdr:colOff>500304</xdr:colOff>
      <xdr:row>67</xdr:row>
      <xdr:rowOff>73518</xdr:rowOff>
    </xdr:from>
    <xdr:to>
      <xdr:col>19</xdr:col>
      <xdr:colOff>506166</xdr:colOff>
      <xdr:row>70</xdr:row>
      <xdr:rowOff>61289</xdr:rowOff>
    </xdr:to>
    <xdr:sp macro="" textlink="">
      <xdr:nvSpPr>
        <xdr:cNvPr id="829" name="Rectangle 8">
          <a:extLst>
            <a:ext uri="{FF2B5EF4-FFF2-40B4-BE49-F238E27FC236}">
              <a16:creationId xmlns:a16="http://schemas.microsoft.com/office/drawing/2014/main" id="{A98D91AE-2E52-4A97-A42E-E95A06A05533}"/>
            </a:ext>
          </a:extLst>
        </xdr:cNvPr>
        <xdr:cNvSpPr/>
      </xdr:nvSpPr>
      <xdr:spPr>
        <a:xfrm>
          <a:off x="9034704" y="9934694"/>
          <a:ext cx="1225062" cy="525654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Open Feeder</a:t>
          </a:r>
        </a:p>
      </xdr:txBody>
    </xdr:sp>
    <xdr:clientData/>
  </xdr:twoCellAnchor>
  <xdr:twoCellAnchor>
    <xdr:from>
      <xdr:col>15</xdr:col>
      <xdr:colOff>436287</xdr:colOff>
      <xdr:row>53</xdr:row>
      <xdr:rowOff>27541</xdr:rowOff>
    </xdr:from>
    <xdr:to>
      <xdr:col>15</xdr:col>
      <xdr:colOff>441075</xdr:colOff>
      <xdr:row>56</xdr:row>
      <xdr:rowOff>66854</xdr:rowOff>
    </xdr:to>
    <xdr:cxnSp macro="">
      <xdr:nvCxnSpPr>
        <xdr:cNvPr id="867" name="Straight Arrow Connector 9">
          <a:extLst>
            <a:ext uri="{FF2B5EF4-FFF2-40B4-BE49-F238E27FC236}">
              <a16:creationId xmlns:a16="http://schemas.microsoft.com/office/drawing/2014/main" id="{CE69CE29-125B-4DB8-814D-07CE50CFCB5A}"/>
            </a:ext>
          </a:extLst>
        </xdr:cNvPr>
        <xdr:cNvCxnSpPr>
          <a:cxnSpLocks/>
          <a:stCxn id="883" idx="2"/>
          <a:endCxn id="820" idx="0"/>
        </xdr:cNvCxnSpPr>
      </xdr:nvCxnSpPr>
      <xdr:spPr>
        <a:xfrm>
          <a:off x="7751487" y="7437991"/>
          <a:ext cx="4788" cy="582238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500303</xdr:colOff>
      <xdr:row>71</xdr:row>
      <xdr:rowOff>57652</xdr:rowOff>
    </xdr:from>
    <xdr:to>
      <xdr:col>19</xdr:col>
      <xdr:colOff>506165</xdr:colOff>
      <xdr:row>74</xdr:row>
      <xdr:rowOff>100511</xdr:rowOff>
    </xdr:to>
    <xdr:sp macro="" textlink="">
      <xdr:nvSpPr>
        <xdr:cNvPr id="828" name="Rectangle 10">
          <a:extLst>
            <a:ext uri="{FF2B5EF4-FFF2-40B4-BE49-F238E27FC236}">
              <a16:creationId xmlns:a16="http://schemas.microsoft.com/office/drawing/2014/main" id="{BBD37714-40B8-44E8-8A2D-93750EDB09FB}"/>
            </a:ext>
          </a:extLst>
        </xdr:cNvPr>
        <xdr:cNvSpPr/>
      </xdr:nvSpPr>
      <xdr:spPr>
        <a:xfrm>
          <a:off x="9034703" y="10636005"/>
          <a:ext cx="1225062" cy="580741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Start Grinding</a:t>
          </a:r>
        </a:p>
      </xdr:txBody>
    </xdr:sp>
    <xdr:clientData/>
  </xdr:twoCellAnchor>
  <xdr:twoCellAnchor>
    <xdr:from>
      <xdr:col>18</xdr:col>
      <xdr:colOff>503234</xdr:colOff>
      <xdr:row>70</xdr:row>
      <xdr:rowOff>61289</xdr:rowOff>
    </xdr:from>
    <xdr:to>
      <xdr:col>18</xdr:col>
      <xdr:colOff>503235</xdr:colOff>
      <xdr:row>71</xdr:row>
      <xdr:rowOff>57652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DFCE84F6-F9CB-47B3-9B56-448F8CF44AD1}"/>
            </a:ext>
          </a:extLst>
        </xdr:cNvPr>
        <xdr:cNvCxnSpPr>
          <a:cxnSpLocks/>
          <a:stCxn id="829" idx="2"/>
          <a:endCxn id="828" idx="0"/>
        </xdr:cNvCxnSpPr>
      </xdr:nvCxnSpPr>
      <xdr:spPr>
        <a:xfrm flipH="1">
          <a:off x="9647234" y="10548314"/>
          <a:ext cx="1" cy="177338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495608</xdr:colOff>
      <xdr:row>52</xdr:row>
      <xdr:rowOff>108660</xdr:rowOff>
    </xdr:from>
    <xdr:to>
      <xdr:col>4</xdr:col>
      <xdr:colOff>499565</xdr:colOff>
      <xdr:row>55</xdr:row>
      <xdr:rowOff>83050</xdr:rowOff>
    </xdr:to>
    <xdr:sp macro="" textlink="">
      <xdr:nvSpPr>
        <xdr:cNvPr id="122" name="Rectangle 12">
          <a:extLst>
            <a:ext uri="{FF2B5EF4-FFF2-40B4-BE49-F238E27FC236}">
              <a16:creationId xmlns:a16="http://schemas.microsoft.com/office/drawing/2014/main" id="{9B9B2D8F-9FED-4235-934C-F4B7552ADED1}"/>
            </a:ext>
          </a:extLst>
        </xdr:cNvPr>
        <xdr:cNvSpPr/>
      </xdr:nvSpPr>
      <xdr:spPr>
        <a:xfrm>
          <a:off x="1714808" y="9999420"/>
          <a:ext cx="1223157" cy="545890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Close Feeder</a:t>
          </a:r>
        </a:p>
      </xdr:txBody>
    </xdr:sp>
    <xdr:clientData/>
  </xdr:twoCellAnchor>
  <xdr:twoCellAnchor>
    <xdr:from>
      <xdr:col>3</xdr:col>
      <xdr:colOff>497587</xdr:colOff>
      <xdr:row>55</xdr:row>
      <xdr:rowOff>83050</xdr:rowOff>
    </xdr:from>
    <xdr:to>
      <xdr:col>3</xdr:col>
      <xdr:colOff>497587</xdr:colOff>
      <xdr:row>57</xdr:row>
      <xdr:rowOff>54273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748582CD-913C-488D-8DD6-E21B05A63A3E}"/>
            </a:ext>
          </a:extLst>
        </xdr:cNvPr>
        <xdr:cNvCxnSpPr>
          <a:cxnSpLocks/>
          <a:stCxn id="122" idx="2"/>
          <a:endCxn id="123" idx="0"/>
        </xdr:cNvCxnSpPr>
      </xdr:nvCxnSpPr>
      <xdr:spPr>
        <a:xfrm>
          <a:off x="2336326" y="10543985"/>
          <a:ext cx="0" cy="352223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495608</xdr:colOff>
      <xdr:row>63</xdr:row>
      <xdr:rowOff>143570</xdr:rowOff>
    </xdr:from>
    <xdr:to>
      <xdr:col>4</xdr:col>
      <xdr:colOff>499565</xdr:colOff>
      <xdr:row>66</xdr:row>
      <xdr:rowOff>185458</xdr:rowOff>
    </xdr:to>
    <xdr:sp macro="" textlink="">
      <xdr:nvSpPr>
        <xdr:cNvPr id="125" name="Rectangle 14">
          <a:extLst>
            <a:ext uri="{FF2B5EF4-FFF2-40B4-BE49-F238E27FC236}">
              <a16:creationId xmlns:a16="http://schemas.microsoft.com/office/drawing/2014/main" id="{9D0F8378-7DF0-416F-A29B-C7D70766D517}"/>
            </a:ext>
          </a:extLst>
        </xdr:cNvPr>
        <xdr:cNvSpPr/>
      </xdr:nvSpPr>
      <xdr:spPr>
        <a:xfrm>
          <a:off x="1714808" y="12129830"/>
          <a:ext cx="1223157" cy="613388"/>
        </a:xfrm>
        <a:prstGeom prst="rect">
          <a:avLst/>
        </a:prstGeom>
        <a:solidFill>
          <a:schemeClr val="bg1"/>
        </a:solidFill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Motor</a:t>
          </a:r>
          <a:r>
            <a:rPr lang="en-US" sz="1100" baseline="0">
              <a:solidFill>
                <a:schemeClr val="tx1"/>
              </a:solidFill>
            </a:rPr>
            <a:t> Stop</a:t>
          </a:r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569487</xdr:colOff>
      <xdr:row>43</xdr:row>
      <xdr:rowOff>178210</xdr:rowOff>
    </xdr:from>
    <xdr:to>
      <xdr:col>13</xdr:col>
      <xdr:colOff>48471</xdr:colOff>
      <xdr:row>45</xdr:row>
      <xdr:rowOff>173159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52CFC638-1189-4848-A21F-C883A7732BBA}"/>
            </a:ext>
          </a:extLst>
        </xdr:cNvPr>
        <xdr:cNvSpPr/>
      </xdr:nvSpPr>
      <xdr:spPr>
        <a:xfrm>
          <a:off x="4227087" y="5805287"/>
          <a:ext cx="698184" cy="358364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3</xdr:col>
      <xdr:colOff>497584</xdr:colOff>
      <xdr:row>72</xdr:row>
      <xdr:rowOff>103077</xdr:rowOff>
    </xdr:from>
    <xdr:to>
      <xdr:col>3</xdr:col>
      <xdr:colOff>501484</xdr:colOff>
      <xdr:row>75</xdr:row>
      <xdr:rowOff>105124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01716191-C59B-4CC3-B331-6B7953FF0BC1}"/>
            </a:ext>
          </a:extLst>
        </xdr:cNvPr>
        <xdr:cNvCxnSpPr>
          <a:cxnSpLocks/>
          <a:stCxn id="126" idx="2"/>
          <a:endCxn id="127" idx="0"/>
        </xdr:cNvCxnSpPr>
      </xdr:nvCxnSpPr>
      <xdr:spPr>
        <a:xfrm flipH="1">
          <a:off x="2336323" y="13802512"/>
          <a:ext cx="3900" cy="573547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495605</xdr:colOff>
      <xdr:row>75</xdr:row>
      <xdr:rowOff>105124</xdr:rowOff>
    </xdr:from>
    <xdr:to>
      <xdr:col>4</xdr:col>
      <xdr:colOff>499562</xdr:colOff>
      <xdr:row>78</xdr:row>
      <xdr:rowOff>87182</xdr:rowOff>
    </xdr:to>
    <xdr:sp macro="" textlink="">
      <xdr:nvSpPr>
        <xdr:cNvPr id="127" name="Rectangle 17">
          <a:extLst>
            <a:ext uri="{FF2B5EF4-FFF2-40B4-BE49-F238E27FC236}">
              <a16:creationId xmlns:a16="http://schemas.microsoft.com/office/drawing/2014/main" id="{81E368CF-9752-41E3-8742-A9E40C495D67}"/>
            </a:ext>
          </a:extLst>
        </xdr:cNvPr>
        <xdr:cNvSpPr/>
      </xdr:nvSpPr>
      <xdr:spPr>
        <a:xfrm>
          <a:off x="1714805" y="14377384"/>
          <a:ext cx="1223157" cy="553558"/>
        </a:xfrm>
        <a:prstGeom prst="rect">
          <a:avLst/>
        </a:prstGeom>
        <a:solidFill>
          <a:schemeClr val="bg1"/>
        </a:solidFill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chemeClr val="tx1"/>
              </a:solidFill>
            </a:rPr>
            <a:t>Send notification to</a:t>
          </a:r>
          <a:r>
            <a:rPr lang="en-US" sz="900" baseline="0">
              <a:solidFill>
                <a:schemeClr val="tx1"/>
              </a:solidFill>
            </a:rPr>
            <a:t> CUSTOMER</a:t>
          </a:r>
        </a:p>
        <a:p>
          <a:pPr algn="ctr"/>
          <a:r>
            <a:rPr lang="en-US" sz="900" b="1" baseline="0">
              <a:solidFill>
                <a:srgbClr val="0000CC"/>
              </a:solidFill>
            </a:rPr>
            <a:t>(container FULL)</a:t>
          </a:r>
          <a:endParaRPr lang="en-US" sz="900" b="1">
            <a:solidFill>
              <a:srgbClr val="0000CC"/>
            </a:solidFill>
          </a:endParaRPr>
        </a:p>
      </xdr:txBody>
    </xdr:sp>
    <xdr:clientData/>
  </xdr:twoCellAnchor>
  <xdr:twoCellAnchor>
    <xdr:from>
      <xdr:col>2</xdr:col>
      <xdr:colOff>494263</xdr:colOff>
      <xdr:row>82</xdr:row>
      <xdr:rowOff>54391</xdr:rowOff>
    </xdr:from>
    <xdr:to>
      <xdr:col>4</xdr:col>
      <xdr:colOff>498220</xdr:colOff>
      <xdr:row>85</xdr:row>
      <xdr:rowOff>44065</xdr:rowOff>
    </xdr:to>
    <xdr:sp macro="" textlink="">
      <xdr:nvSpPr>
        <xdr:cNvPr id="960" name="Rectangle 18">
          <a:extLst>
            <a:ext uri="{FF2B5EF4-FFF2-40B4-BE49-F238E27FC236}">
              <a16:creationId xmlns:a16="http://schemas.microsoft.com/office/drawing/2014/main" id="{8C7B4F06-9DF2-492C-939A-5F852331EAB5}"/>
            </a:ext>
          </a:extLst>
        </xdr:cNvPr>
        <xdr:cNvSpPr/>
      </xdr:nvSpPr>
      <xdr:spPr>
        <a:xfrm>
          <a:off x="1713463" y="15660151"/>
          <a:ext cx="1223157" cy="561174"/>
        </a:xfrm>
        <a:prstGeom prst="rect">
          <a:avLst/>
        </a:prstGeom>
        <a:solidFill>
          <a:schemeClr val="bg1"/>
        </a:solidFill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Anti-spill ENABLE </a:t>
          </a:r>
        </a:p>
      </xdr:txBody>
    </xdr:sp>
    <xdr:clientData/>
  </xdr:twoCellAnchor>
  <xdr:twoCellAnchor>
    <xdr:from>
      <xdr:col>3</xdr:col>
      <xdr:colOff>496242</xdr:colOff>
      <xdr:row>78</xdr:row>
      <xdr:rowOff>87182</xdr:rowOff>
    </xdr:from>
    <xdr:to>
      <xdr:col>3</xdr:col>
      <xdr:colOff>497584</xdr:colOff>
      <xdr:row>82</xdr:row>
      <xdr:rowOff>54391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AFAD7515-FC8F-426F-BDE4-22F10EFF8570}"/>
            </a:ext>
          </a:extLst>
        </xdr:cNvPr>
        <xdr:cNvCxnSpPr>
          <a:cxnSpLocks/>
          <a:stCxn id="127" idx="2"/>
          <a:endCxn id="960" idx="0"/>
        </xdr:cNvCxnSpPr>
      </xdr:nvCxnSpPr>
      <xdr:spPr>
        <a:xfrm flipH="1">
          <a:off x="2334981" y="14929617"/>
          <a:ext cx="1342" cy="729209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419995</xdr:colOff>
      <xdr:row>42</xdr:row>
      <xdr:rowOff>110331</xdr:rowOff>
    </xdr:from>
    <xdr:to>
      <xdr:col>12</xdr:col>
      <xdr:colOff>185533</xdr:colOff>
      <xdr:row>48</xdr:row>
      <xdr:rowOff>90737</xdr:rowOff>
    </xdr:to>
    <xdr:sp macro="" textlink="">
      <xdr:nvSpPr>
        <xdr:cNvPr id="21" name="Flowchart: Decision 20">
          <a:extLst>
            <a:ext uri="{FF2B5EF4-FFF2-40B4-BE49-F238E27FC236}">
              <a16:creationId xmlns:a16="http://schemas.microsoft.com/office/drawing/2014/main" id="{5D67522A-F48D-4F78-8B3D-05AE422B00A0}"/>
            </a:ext>
          </a:extLst>
        </xdr:cNvPr>
        <xdr:cNvSpPr/>
      </xdr:nvSpPr>
      <xdr:spPr>
        <a:xfrm>
          <a:off x="2858395" y="5589111"/>
          <a:ext cx="1594338" cy="1077686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800" b="0" baseline="0">
              <a:solidFill>
                <a:schemeClr val="tx1"/>
              </a:solidFill>
            </a:rPr>
            <a:t>M/C Cover Close?</a:t>
          </a:r>
          <a:endParaRPr lang="en-US" sz="800" b="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605430</xdr:colOff>
      <xdr:row>71</xdr:row>
      <xdr:rowOff>99221</xdr:rowOff>
    </xdr:from>
    <xdr:to>
      <xdr:col>12</xdr:col>
      <xdr:colOff>1692</xdr:colOff>
      <xdr:row>74</xdr:row>
      <xdr:rowOff>92756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E11684CB-0580-4482-97E5-BE469E98334B}"/>
            </a:ext>
          </a:extLst>
        </xdr:cNvPr>
        <xdr:cNvSpPr/>
      </xdr:nvSpPr>
      <xdr:spPr>
        <a:xfrm>
          <a:off x="3043830" y="10677574"/>
          <a:ext cx="1225062" cy="531417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 </a:t>
          </a:r>
        </a:p>
        <a:p>
          <a:pPr algn="ctr"/>
          <a:r>
            <a:rPr lang="en-US" sz="9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(no grain)</a:t>
          </a:r>
          <a:endParaRPr lang="en-US" sz="9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9</xdr:col>
      <xdr:colOff>420385</xdr:colOff>
      <xdr:row>31</xdr:row>
      <xdr:rowOff>105105</xdr:rowOff>
    </xdr:from>
    <xdr:to>
      <xdr:col>10</xdr:col>
      <xdr:colOff>596501</xdr:colOff>
      <xdr:row>78</xdr:row>
      <xdr:rowOff>187522</xdr:rowOff>
    </xdr:to>
    <xdr:cxnSp macro="">
      <xdr:nvCxnSpPr>
        <xdr:cNvPr id="971" name="Connector: Elbow 23">
          <a:extLst>
            <a:ext uri="{FF2B5EF4-FFF2-40B4-BE49-F238E27FC236}">
              <a16:creationId xmlns:a16="http://schemas.microsoft.com/office/drawing/2014/main" id="{9BD997EE-1C8C-41F3-BB27-84C35D4C84F3}"/>
            </a:ext>
          </a:extLst>
        </xdr:cNvPr>
        <xdr:cNvCxnSpPr>
          <a:cxnSpLocks/>
          <a:stCxn id="90" idx="1"/>
          <a:endCxn id="8" idx="0"/>
        </xdr:cNvCxnSpPr>
      </xdr:nvCxnSpPr>
      <xdr:spPr>
        <a:xfrm rot="10800000" flipH="1">
          <a:off x="5936602" y="5994040"/>
          <a:ext cx="789029" cy="9035917"/>
        </a:xfrm>
        <a:prstGeom prst="bentConnector4">
          <a:avLst>
            <a:gd name="adj1" fmla="val -261573"/>
            <a:gd name="adj2" fmla="val 102530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609612</xdr:colOff>
      <xdr:row>74</xdr:row>
      <xdr:rowOff>92756</xdr:rowOff>
    </xdr:from>
    <xdr:to>
      <xdr:col>10</xdr:col>
      <xdr:colOff>610018</xdr:colOff>
      <xdr:row>76</xdr:row>
      <xdr:rowOff>9540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02132339-856F-4CF4-A970-9D3975342B3E}"/>
            </a:ext>
          </a:extLst>
        </xdr:cNvPr>
        <xdr:cNvCxnSpPr>
          <a:cxnSpLocks/>
          <a:stCxn id="22" idx="2"/>
          <a:endCxn id="90" idx="0"/>
        </xdr:cNvCxnSpPr>
      </xdr:nvCxnSpPr>
      <xdr:spPr>
        <a:xfrm flipH="1">
          <a:off x="6738742" y="14173191"/>
          <a:ext cx="406" cy="297784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597475</xdr:colOff>
      <xdr:row>44</xdr:row>
      <xdr:rowOff>80089</xdr:rowOff>
    </xdr:from>
    <xdr:to>
      <xdr:col>10</xdr:col>
      <xdr:colOff>72649</xdr:colOff>
      <xdr:row>45</xdr:row>
      <xdr:rowOff>155747</xdr:rowOff>
    </xdr:to>
    <xdr:sp macro="" textlink="">
      <xdr:nvSpPr>
        <xdr:cNvPr id="990" name="Rectangle 25">
          <a:extLst>
            <a:ext uri="{FF2B5EF4-FFF2-40B4-BE49-F238E27FC236}">
              <a16:creationId xmlns:a16="http://schemas.microsoft.com/office/drawing/2014/main" id="{91870AAC-DDA3-4A6D-ACF1-3A4EE2D3554B}"/>
            </a:ext>
          </a:extLst>
        </xdr:cNvPr>
        <xdr:cNvSpPr/>
      </xdr:nvSpPr>
      <xdr:spPr>
        <a:xfrm>
          <a:off x="5474275" y="8446849"/>
          <a:ext cx="694374" cy="266158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8</xdr:col>
      <xdr:colOff>13063</xdr:colOff>
      <xdr:row>45</xdr:row>
      <xdr:rowOff>100534</xdr:rowOff>
    </xdr:from>
    <xdr:to>
      <xdr:col>9</xdr:col>
      <xdr:colOff>419995</xdr:colOff>
      <xdr:row>45</xdr:row>
      <xdr:rowOff>100829</xdr:rowOff>
    </xdr:to>
    <xdr:cxnSp macro="">
      <xdr:nvCxnSpPr>
        <xdr:cNvPr id="978" name="Straight Arrow Connector 26">
          <a:extLst>
            <a:ext uri="{FF2B5EF4-FFF2-40B4-BE49-F238E27FC236}">
              <a16:creationId xmlns:a16="http://schemas.microsoft.com/office/drawing/2014/main" id="{C68925D4-BFA9-49D3-B9A7-C7C6821168C5}"/>
            </a:ext>
          </a:extLst>
        </xdr:cNvPr>
        <xdr:cNvCxnSpPr>
          <a:cxnSpLocks/>
          <a:stCxn id="21" idx="1"/>
          <a:endCxn id="979" idx="6"/>
        </xdr:cNvCxnSpPr>
      </xdr:nvCxnSpPr>
      <xdr:spPr>
        <a:xfrm flipH="1">
          <a:off x="4916367" y="8656469"/>
          <a:ext cx="1019845" cy="295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184931</xdr:colOff>
      <xdr:row>13</xdr:row>
      <xdr:rowOff>79854</xdr:rowOff>
    </xdr:from>
    <xdr:to>
      <xdr:col>19</xdr:col>
      <xdr:colOff>506165</xdr:colOff>
      <xdr:row>72</xdr:row>
      <xdr:rowOff>168729</xdr:rowOff>
    </xdr:to>
    <xdr:cxnSp macro="">
      <xdr:nvCxnSpPr>
        <xdr:cNvPr id="886" name="Connector: Elbow 27">
          <a:extLst>
            <a:ext uri="{FF2B5EF4-FFF2-40B4-BE49-F238E27FC236}">
              <a16:creationId xmlns:a16="http://schemas.microsoft.com/office/drawing/2014/main" id="{63D901D8-0E4E-47D8-B1C8-C4D5AB78B1F7}"/>
            </a:ext>
          </a:extLst>
        </xdr:cNvPr>
        <xdr:cNvCxnSpPr>
          <a:stCxn id="828" idx="3"/>
          <a:endCxn id="35" idx="3"/>
        </xdr:cNvCxnSpPr>
      </xdr:nvCxnSpPr>
      <xdr:spPr>
        <a:xfrm flipH="1" flipV="1">
          <a:off x="5671331" y="2423004"/>
          <a:ext cx="4588434" cy="8594700"/>
        </a:xfrm>
        <a:prstGeom prst="bentConnector3">
          <a:avLst>
            <a:gd name="adj1" fmla="val -4982"/>
          </a:avLst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606962</xdr:colOff>
      <xdr:row>16</xdr:row>
      <xdr:rowOff>70056</xdr:rowOff>
    </xdr:from>
    <xdr:to>
      <xdr:col>10</xdr:col>
      <xdr:colOff>609302</xdr:colOff>
      <xdr:row>18</xdr:row>
      <xdr:rowOff>71715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093B142C-3FA0-4250-91F4-FCA7D75931E0}"/>
            </a:ext>
          </a:extLst>
        </xdr:cNvPr>
        <xdr:cNvCxnSpPr>
          <a:cxnSpLocks/>
          <a:stCxn id="35" idx="2"/>
          <a:endCxn id="180" idx="0"/>
        </xdr:cNvCxnSpPr>
      </xdr:nvCxnSpPr>
      <xdr:spPr>
        <a:xfrm>
          <a:off x="3654962" y="2938762"/>
          <a:ext cx="2340" cy="360247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497587</xdr:colOff>
      <xdr:row>25</xdr:row>
      <xdr:rowOff>169912</xdr:rowOff>
    </xdr:from>
    <xdr:to>
      <xdr:col>9</xdr:col>
      <xdr:colOff>423075</xdr:colOff>
      <xdr:row>52</xdr:row>
      <xdr:rowOff>108659</xdr:rowOff>
    </xdr:to>
    <xdr:cxnSp macro="">
      <xdr:nvCxnSpPr>
        <xdr:cNvPr id="31" name="Connector: Elbow 30">
          <a:extLst>
            <a:ext uri="{FF2B5EF4-FFF2-40B4-BE49-F238E27FC236}">
              <a16:creationId xmlns:a16="http://schemas.microsoft.com/office/drawing/2014/main" id="{2A48D237-A5F4-4C6B-A27E-D1B3AC85229A}"/>
            </a:ext>
          </a:extLst>
        </xdr:cNvPr>
        <xdr:cNvCxnSpPr>
          <a:stCxn id="5" idx="1"/>
          <a:endCxn id="122" idx="0"/>
        </xdr:cNvCxnSpPr>
      </xdr:nvCxnSpPr>
      <xdr:spPr>
        <a:xfrm rot="10800000" flipV="1">
          <a:off x="2336326" y="4915847"/>
          <a:ext cx="3602966" cy="5082247"/>
        </a:xfrm>
        <a:prstGeom prst="bentConnector2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595502</xdr:colOff>
      <xdr:row>28</xdr:row>
      <xdr:rowOff>160116</xdr:rowOff>
    </xdr:from>
    <xdr:to>
      <xdr:col>11</xdr:col>
      <xdr:colOff>388</xdr:colOff>
      <xdr:row>31</xdr:row>
      <xdr:rowOff>105104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5B5E8427-5B45-4371-ACC2-47DA228975A6}"/>
            </a:ext>
          </a:extLst>
        </xdr:cNvPr>
        <xdr:cNvCxnSpPr>
          <a:cxnSpLocks/>
          <a:stCxn id="5" idx="2"/>
          <a:endCxn id="8" idx="0"/>
        </xdr:cNvCxnSpPr>
      </xdr:nvCxnSpPr>
      <xdr:spPr>
        <a:xfrm flipH="1">
          <a:off x="4871899" y="5474409"/>
          <a:ext cx="15799" cy="516488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419393</xdr:colOff>
      <xdr:row>10</xdr:row>
      <xdr:rowOff>89651</xdr:rowOff>
    </xdr:from>
    <xdr:to>
      <xdr:col>12</xdr:col>
      <xdr:colOff>184931</xdr:colOff>
      <xdr:row>16</xdr:row>
      <xdr:rowOff>70056</xdr:rowOff>
    </xdr:to>
    <xdr:sp macro="" textlink="">
      <xdr:nvSpPr>
        <xdr:cNvPr id="35" name="Flowchart: Decision 34">
          <a:extLst>
            <a:ext uri="{FF2B5EF4-FFF2-40B4-BE49-F238E27FC236}">
              <a16:creationId xmlns:a16="http://schemas.microsoft.com/office/drawing/2014/main" id="{7C27133A-9496-4DBA-A14E-98D1F34E0C45}"/>
            </a:ext>
          </a:extLst>
        </xdr:cNvPr>
        <xdr:cNvSpPr/>
      </xdr:nvSpPr>
      <xdr:spPr>
        <a:xfrm>
          <a:off x="2857793" y="1882592"/>
          <a:ext cx="1594338" cy="1056170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700" b="0">
              <a:solidFill>
                <a:schemeClr val="tx1"/>
              </a:solidFill>
            </a:rPr>
            <a:t>Container Present</a:t>
          </a:r>
          <a:r>
            <a:rPr lang="en-US" sz="700" b="0" baseline="0">
              <a:solidFill>
                <a:schemeClr val="tx1"/>
              </a:solidFill>
            </a:rPr>
            <a:t> in M/C</a:t>
          </a:r>
          <a:r>
            <a:rPr lang="en-US" sz="700" b="0">
              <a:solidFill>
                <a:schemeClr val="tx1"/>
              </a:solidFill>
            </a:rPr>
            <a:t> and Correct?</a:t>
          </a:r>
        </a:p>
      </xdr:txBody>
    </xdr:sp>
    <xdr:clientData/>
  </xdr:twoCellAnchor>
  <xdr:twoCellAnchor>
    <xdr:from>
      <xdr:col>9</xdr:col>
      <xdr:colOff>589238</xdr:colOff>
      <xdr:row>15</xdr:row>
      <xdr:rowOff>83045</xdr:rowOff>
    </xdr:from>
    <xdr:to>
      <xdr:col>11</xdr:col>
      <xdr:colOff>68222</xdr:colOff>
      <xdr:row>17</xdr:row>
      <xdr:rowOff>77994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0D3F0150-47EF-4300-91F4-0B0435A3AEE0}"/>
            </a:ext>
          </a:extLst>
        </xdr:cNvPr>
        <xdr:cNvSpPr/>
      </xdr:nvSpPr>
      <xdr:spPr>
        <a:xfrm>
          <a:off x="3027638" y="2772457"/>
          <a:ext cx="698184" cy="353537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9</xdr:col>
      <xdr:colOff>53788</xdr:colOff>
      <xdr:row>11</xdr:row>
      <xdr:rowOff>152397</xdr:rowOff>
    </xdr:from>
    <xdr:to>
      <xdr:col>10</xdr:col>
      <xdr:colOff>142372</xdr:colOff>
      <xdr:row>13</xdr:row>
      <xdr:rowOff>51680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D1ECCD17-D70B-47FC-95F3-560CC388585F}"/>
            </a:ext>
          </a:extLst>
        </xdr:cNvPr>
        <xdr:cNvSpPr/>
      </xdr:nvSpPr>
      <xdr:spPr>
        <a:xfrm>
          <a:off x="2492188" y="2124632"/>
          <a:ext cx="698184" cy="257872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6</xdr:col>
      <xdr:colOff>499150</xdr:colOff>
      <xdr:row>13</xdr:row>
      <xdr:rowOff>79854</xdr:rowOff>
    </xdr:from>
    <xdr:to>
      <xdr:col>9</xdr:col>
      <xdr:colOff>419393</xdr:colOff>
      <xdr:row>13</xdr:row>
      <xdr:rowOff>110920</xdr:rowOff>
    </xdr:to>
    <xdr:cxnSp macro="">
      <xdr:nvCxnSpPr>
        <xdr:cNvPr id="114" name="Straight Arrow Connector 38">
          <a:extLst>
            <a:ext uri="{FF2B5EF4-FFF2-40B4-BE49-F238E27FC236}">
              <a16:creationId xmlns:a16="http://schemas.microsoft.com/office/drawing/2014/main" id="{ADC535EC-3B96-4F74-9B9A-CFFB6DFB436C}"/>
            </a:ext>
          </a:extLst>
        </xdr:cNvPr>
        <xdr:cNvCxnSpPr>
          <a:cxnSpLocks/>
          <a:stCxn id="35" idx="1"/>
          <a:endCxn id="954" idx="3"/>
        </xdr:cNvCxnSpPr>
      </xdr:nvCxnSpPr>
      <xdr:spPr>
        <a:xfrm flipH="1">
          <a:off x="4176628" y="2539789"/>
          <a:ext cx="1758982" cy="31066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602864</xdr:colOff>
      <xdr:row>4</xdr:row>
      <xdr:rowOff>183133</xdr:rowOff>
    </xdr:from>
    <xdr:to>
      <xdr:col>11</xdr:col>
      <xdr:colOff>608726</xdr:colOff>
      <xdr:row>7</xdr:row>
      <xdr:rowOff>165142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2FD9645B-A3CD-4F9E-9FDE-A937AE9AD6CC}"/>
            </a:ext>
          </a:extLst>
        </xdr:cNvPr>
        <xdr:cNvSpPr/>
      </xdr:nvSpPr>
      <xdr:spPr>
        <a:xfrm>
          <a:off x="6119081" y="928568"/>
          <a:ext cx="1231688" cy="553509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Insert Container</a:t>
          </a:r>
        </a:p>
      </xdr:txBody>
    </xdr:sp>
    <xdr:clientData/>
  </xdr:twoCellAnchor>
  <xdr:twoCellAnchor>
    <xdr:from>
      <xdr:col>10</xdr:col>
      <xdr:colOff>609302</xdr:colOff>
      <xdr:row>21</xdr:row>
      <xdr:rowOff>59488</xdr:rowOff>
    </xdr:from>
    <xdr:to>
      <xdr:col>11</xdr:col>
      <xdr:colOff>1044</xdr:colOff>
      <xdr:row>23</xdr:row>
      <xdr:rowOff>416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86CAED94-5DCF-4AFA-B732-DC21A7F3B0B7}"/>
            </a:ext>
          </a:extLst>
        </xdr:cNvPr>
        <xdr:cNvCxnSpPr>
          <a:cxnSpLocks/>
          <a:stCxn id="180" idx="2"/>
          <a:endCxn id="5" idx="0"/>
        </xdr:cNvCxnSpPr>
      </xdr:nvCxnSpPr>
      <xdr:spPr>
        <a:xfrm>
          <a:off x="3657302" y="3824664"/>
          <a:ext cx="1342" cy="299517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605432</xdr:colOff>
      <xdr:row>50</xdr:row>
      <xdr:rowOff>66567</xdr:rowOff>
    </xdr:from>
    <xdr:to>
      <xdr:col>12</xdr:col>
      <xdr:colOff>1694</xdr:colOff>
      <xdr:row>53</xdr:row>
      <xdr:rowOff>54339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4A8D20B2-6D5A-4227-848A-4591BA08AF26}"/>
            </a:ext>
          </a:extLst>
        </xdr:cNvPr>
        <xdr:cNvSpPr/>
      </xdr:nvSpPr>
      <xdr:spPr>
        <a:xfrm>
          <a:off x="3043832" y="7087853"/>
          <a:ext cx="1225062" cy="542943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Close Feeder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10</xdr:col>
      <xdr:colOff>608363</xdr:colOff>
      <xdr:row>53</xdr:row>
      <xdr:rowOff>54339</xdr:rowOff>
    </xdr:from>
    <xdr:to>
      <xdr:col>10</xdr:col>
      <xdr:colOff>608363</xdr:colOff>
      <xdr:row>55</xdr:row>
      <xdr:rowOff>115563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698F4773-EF5B-4949-93DA-1BE0F0933C49}"/>
            </a:ext>
          </a:extLst>
        </xdr:cNvPr>
        <xdr:cNvCxnSpPr>
          <a:cxnSpLocks/>
          <a:stCxn id="42" idx="2"/>
          <a:endCxn id="210" idx="0"/>
        </xdr:cNvCxnSpPr>
      </xdr:nvCxnSpPr>
      <xdr:spPr>
        <a:xfrm>
          <a:off x="3656363" y="7630796"/>
          <a:ext cx="0" cy="43133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495608</xdr:colOff>
      <xdr:row>57</xdr:row>
      <xdr:rowOff>54273</xdr:rowOff>
    </xdr:from>
    <xdr:to>
      <xdr:col>4</xdr:col>
      <xdr:colOff>499565</xdr:colOff>
      <xdr:row>60</xdr:row>
      <xdr:rowOff>40094</xdr:rowOff>
    </xdr:to>
    <xdr:sp macro="" textlink="">
      <xdr:nvSpPr>
        <xdr:cNvPr id="123" name="Rectangle 44">
          <a:extLst>
            <a:ext uri="{FF2B5EF4-FFF2-40B4-BE49-F238E27FC236}">
              <a16:creationId xmlns:a16="http://schemas.microsoft.com/office/drawing/2014/main" id="{24F0EC82-D614-465D-B45B-9F5DD3A81864}"/>
            </a:ext>
          </a:extLst>
        </xdr:cNvPr>
        <xdr:cNvSpPr/>
      </xdr:nvSpPr>
      <xdr:spPr>
        <a:xfrm>
          <a:off x="1714808" y="10897533"/>
          <a:ext cx="1223157" cy="557321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Motor</a:t>
          </a:r>
          <a:r>
            <a:rPr lang="en-US" sz="1100" baseline="0">
              <a:solidFill>
                <a:schemeClr val="tx1"/>
              </a:solidFill>
            </a:rPr>
            <a:t> run for few seconds</a:t>
          </a:r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3</xdr:col>
      <xdr:colOff>497587</xdr:colOff>
      <xdr:row>60</xdr:row>
      <xdr:rowOff>40094</xdr:rowOff>
    </xdr:from>
    <xdr:to>
      <xdr:col>3</xdr:col>
      <xdr:colOff>497587</xdr:colOff>
      <xdr:row>63</xdr:row>
      <xdr:rowOff>143570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619B5201-F58A-482F-A0E3-31EBA73B489F}"/>
            </a:ext>
          </a:extLst>
        </xdr:cNvPr>
        <xdr:cNvCxnSpPr>
          <a:cxnSpLocks/>
          <a:stCxn id="123" idx="2"/>
          <a:endCxn id="125" idx="0"/>
        </xdr:cNvCxnSpPr>
      </xdr:nvCxnSpPr>
      <xdr:spPr>
        <a:xfrm>
          <a:off x="2336326" y="11453529"/>
          <a:ext cx="0" cy="674976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605434</xdr:colOff>
      <xdr:row>60</xdr:row>
      <xdr:rowOff>148348</xdr:rowOff>
    </xdr:from>
    <xdr:to>
      <xdr:col>12</xdr:col>
      <xdr:colOff>1696</xdr:colOff>
      <xdr:row>63</xdr:row>
      <xdr:rowOff>136120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5AE5ADEB-B2F8-47EF-AF07-34F13120C3C5}"/>
            </a:ext>
          </a:extLst>
        </xdr:cNvPr>
        <xdr:cNvSpPr/>
      </xdr:nvSpPr>
      <xdr:spPr>
        <a:xfrm>
          <a:off x="3043834" y="9020205"/>
          <a:ext cx="1225062" cy="542944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Stop Motor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10</xdr:col>
      <xdr:colOff>608365</xdr:colOff>
      <xdr:row>63</xdr:row>
      <xdr:rowOff>136120</xdr:rowOff>
    </xdr:from>
    <xdr:to>
      <xdr:col>11</xdr:col>
      <xdr:colOff>1084</xdr:colOff>
      <xdr:row>66</xdr:row>
      <xdr:rowOff>37590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F2C1325A-C375-4CDD-8848-646987E1F52F}"/>
            </a:ext>
          </a:extLst>
        </xdr:cNvPr>
        <xdr:cNvCxnSpPr>
          <a:cxnSpLocks/>
          <a:stCxn id="50" idx="2"/>
          <a:endCxn id="195" idx="0"/>
        </xdr:cNvCxnSpPr>
      </xdr:nvCxnSpPr>
      <xdr:spPr>
        <a:xfrm>
          <a:off x="3656365" y="9563149"/>
          <a:ext cx="2319" cy="456641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240068</xdr:colOff>
      <xdr:row>42</xdr:row>
      <xdr:rowOff>108586</xdr:rowOff>
    </xdr:from>
    <xdr:to>
      <xdr:col>17</xdr:col>
      <xdr:colOff>5606</xdr:colOff>
      <xdr:row>48</xdr:row>
      <xdr:rowOff>88992</xdr:rowOff>
    </xdr:to>
    <xdr:sp macro="" textlink="">
      <xdr:nvSpPr>
        <xdr:cNvPr id="877" name="Flowchart: Decision 57">
          <a:extLst>
            <a:ext uri="{FF2B5EF4-FFF2-40B4-BE49-F238E27FC236}">
              <a16:creationId xmlns:a16="http://schemas.microsoft.com/office/drawing/2014/main" id="{FCF06860-1341-4F92-893E-56C3D473D29C}"/>
            </a:ext>
          </a:extLst>
        </xdr:cNvPr>
        <xdr:cNvSpPr/>
      </xdr:nvSpPr>
      <xdr:spPr>
        <a:xfrm>
          <a:off x="6945668" y="5487410"/>
          <a:ext cx="1594338" cy="1056170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0">
              <a:solidFill>
                <a:schemeClr val="tx1"/>
              </a:solidFill>
            </a:rPr>
            <a:t>Grain level critical?</a:t>
          </a:r>
        </a:p>
      </xdr:txBody>
    </xdr:sp>
    <xdr:clientData/>
  </xdr:twoCellAnchor>
  <xdr:twoCellAnchor>
    <xdr:from>
      <xdr:col>14</xdr:col>
      <xdr:colOff>356660</xdr:colOff>
      <xdr:row>48</xdr:row>
      <xdr:rowOff>10726</xdr:rowOff>
    </xdr:from>
    <xdr:to>
      <xdr:col>15</xdr:col>
      <xdr:colOff>445244</xdr:colOff>
      <xdr:row>49</xdr:row>
      <xdr:rowOff>84479</xdr:rowOff>
    </xdr:to>
    <xdr:sp macro="" textlink="">
      <xdr:nvSpPr>
        <xdr:cNvPr id="884" name="Rectangle 62">
          <a:extLst>
            <a:ext uri="{FF2B5EF4-FFF2-40B4-BE49-F238E27FC236}">
              <a16:creationId xmlns:a16="http://schemas.microsoft.com/office/drawing/2014/main" id="{D1361E8E-554C-4D0F-84EE-BD089BC89313}"/>
            </a:ext>
          </a:extLst>
        </xdr:cNvPr>
        <xdr:cNvSpPr/>
      </xdr:nvSpPr>
      <xdr:spPr>
        <a:xfrm>
          <a:off x="7062260" y="6465314"/>
          <a:ext cx="698184" cy="253047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16</xdr:col>
      <xdr:colOff>293017</xdr:colOff>
      <xdr:row>43</xdr:row>
      <xdr:rowOff>132996</xdr:rowOff>
    </xdr:from>
    <xdr:to>
      <xdr:col>17</xdr:col>
      <xdr:colOff>381601</xdr:colOff>
      <xdr:row>45</xdr:row>
      <xdr:rowOff>127945</xdr:rowOff>
    </xdr:to>
    <xdr:sp macro="" textlink="">
      <xdr:nvSpPr>
        <xdr:cNvPr id="908" name="Rectangle 63">
          <a:extLst>
            <a:ext uri="{FF2B5EF4-FFF2-40B4-BE49-F238E27FC236}">
              <a16:creationId xmlns:a16="http://schemas.microsoft.com/office/drawing/2014/main" id="{B9A22242-B1CE-43E7-B91F-E95BB45E4218}"/>
            </a:ext>
          </a:extLst>
        </xdr:cNvPr>
        <xdr:cNvSpPr/>
      </xdr:nvSpPr>
      <xdr:spPr>
        <a:xfrm>
          <a:off x="8217817" y="5858882"/>
          <a:ext cx="698184" cy="365063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12</xdr:col>
      <xdr:colOff>185533</xdr:colOff>
      <xdr:row>45</xdr:row>
      <xdr:rowOff>98789</xdr:rowOff>
    </xdr:from>
    <xdr:to>
      <xdr:col>14</xdr:col>
      <xdr:colOff>240068</xdr:colOff>
      <xdr:row>45</xdr:row>
      <xdr:rowOff>100534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F9B65CF7-D0E9-4055-9960-B095C636D71C}"/>
            </a:ext>
          </a:extLst>
        </xdr:cNvPr>
        <xdr:cNvCxnSpPr>
          <a:cxnSpLocks/>
          <a:stCxn id="21" idx="3"/>
          <a:endCxn id="877" idx="1"/>
        </xdr:cNvCxnSpPr>
      </xdr:nvCxnSpPr>
      <xdr:spPr>
        <a:xfrm flipV="1">
          <a:off x="5671933" y="6061439"/>
          <a:ext cx="1273735" cy="1745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425460</xdr:colOff>
      <xdr:row>44</xdr:row>
      <xdr:rowOff>13751</xdr:rowOff>
    </xdr:from>
    <xdr:to>
      <xdr:col>19</xdr:col>
      <xdr:colOff>431322</xdr:colOff>
      <xdr:row>47</xdr:row>
      <xdr:rowOff>1523</xdr:rowOff>
    </xdr:to>
    <xdr:sp macro="" textlink="">
      <xdr:nvSpPr>
        <xdr:cNvPr id="933" name="Rectangle 71">
          <a:extLst>
            <a:ext uri="{FF2B5EF4-FFF2-40B4-BE49-F238E27FC236}">
              <a16:creationId xmlns:a16="http://schemas.microsoft.com/office/drawing/2014/main" id="{0598FB3F-B80F-4767-BD6F-8B03C922BB36}"/>
            </a:ext>
          </a:extLst>
        </xdr:cNvPr>
        <xdr:cNvSpPr/>
      </xdr:nvSpPr>
      <xdr:spPr>
        <a:xfrm>
          <a:off x="8959860" y="5924694"/>
          <a:ext cx="1225062" cy="542943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</a:t>
          </a:r>
        </a:p>
        <a:p>
          <a:pPr algn="ctr"/>
          <a:r>
            <a:rPr lang="en-US" sz="9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(Grain level critical)</a:t>
          </a:r>
          <a:endParaRPr lang="en-US" sz="9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18</xdr:col>
      <xdr:colOff>428391</xdr:colOff>
      <xdr:row>47</xdr:row>
      <xdr:rowOff>1523</xdr:rowOff>
    </xdr:from>
    <xdr:to>
      <xdr:col>18</xdr:col>
      <xdr:colOff>430685</xdr:colOff>
      <xdr:row>47</xdr:row>
      <xdr:rowOff>159126</xdr:rowOff>
    </xdr:to>
    <xdr:cxnSp macro="">
      <xdr:nvCxnSpPr>
        <xdr:cNvPr id="891" name="Straight Arrow Connector 76">
          <a:extLst>
            <a:ext uri="{FF2B5EF4-FFF2-40B4-BE49-F238E27FC236}">
              <a16:creationId xmlns:a16="http://schemas.microsoft.com/office/drawing/2014/main" id="{48109777-DB5A-41F9-923B-373283FAE262}"/>
            </a:ext>
          </a:extLst>
        </xdr:cNvPr>
        <xdr:cNvCxnSpPr>
          <a:cxnSpLocks/>
          <a:stCxn id="933" idx="2"/>
          <a:endCxn id="934" idx="0"/>
        </xdr:cNvCxnSpPr>
      </xdr:nvCxnSpPr>
      <xdr:spPr>
        <a:xfrm>
          <a:off x="9572391" y="6326123"/>
          <a:ext cx="2294" cy="157603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427754</xdr:colOff>
      <xdr:row>47</xdr:row>
      <xdr:rowOff>159126</xdr:rowOff>
    </xdr:from>
    <xdr:to>
      <xdr:col>19</xdr:col>
      <xdr:colOff>433616</xdr:colOff>
      <xdr:row>50</xdr:row>
      <xdr:rowOff>146903</xdr:rowOff>
    </xdr:to>
    <xdr:sp macro="" textlink="">
      <xdr:nvSpPr>
        <xdr:cNvPr id="934" name="Rectangle 96">
          <a:extLst>
            <a:ext uri="{FF2B5EF4-FFF2-40B4-BE49-F238E27FC236}">
              <a16:creationId xmlns:a16="http://schemas.microsoft.com/office/drawing/2014/main" id="{20B45FB0-ACE4-434D-AF85-714761FBE17B}"/>
            </a:ext>
          </a:extLst>
        </xdr:cNvPr>
        <xdr:cNvSpPr/>
      </xdr:nvSpPr>
      <xdr:spPr>
        <a:xfrm>
          <a:off x="8962154" y="6625240"/>
          <a:ext cx="1225062" cy="542949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Customer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has  option if what to buy flour from Zimplistic</a:t>
          </a:r>
          <a:endParaRPr lang="en-US" sz="900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 editAs="oneCell">
    <xdr:from>
      <xdr:col>29</xdr:col>
      <xdr:colOff>0</xdr:colOff>
      <xdr:row>4</xdr:row>
      <xdr:rowOff>0</xdr:rowOff>
    </xdr:from>
    <xdr:to>
      <xdr:col>36</xdr:col>
      <xdr:colOff>107577</xdr:colOff>
      <xdr:row>36</xdr:row>
      <xdr:rowOff>160248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88442899-F38A-434C-AD6A-4AFE510AF1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438" t="9151" b="19739"/>
        <a:stretch/>
      </xdr:blipFill>
      <xdr:spPr>
        <a:xfrm>
          <a:off x="15240000" y="729343"/>
          <a:ext cx="4374778" cy="608207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36</xdr:col>
      <xdr:colOff>319221</xdr:colOff>
      <xdr:row>4</xdr:row>
      <xdr:rowOff>8962</xdr:rowOff>
    </xdr:from>
    <xdr:to>
      <xdr:col>43</xdr:col>
      <xdr:colOff>541974</xdr:colOff>
      <xdr:row>36</xdr:row>
      <xdr:rowOff>84187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D00CEB65-D42F-45C3-9AE8-84E8887289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52" t="14570" r="66551" b="34515"/>
        <a:stretch/>
      </xdr:blipFill>
      <xdr:spPr>
        <a:xfrm>
          <a:off x="19826421" y="738305"/>
          <a:ext cx="4489952" cy="599705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29</xdr:col>
      <xdr:colOff>81964</xdr:colOff>
      <xdr:row>49</xdr:row>
      <xdr:rowOff>44822</xdr:rowOff>
    </xdr:from>
    <xdr:to>
      <xdr:col>45</xdr:col>
      <xdr:colOff>486704</xdr:colOff>
      <xdr:row>81</xdr:row>
      <xdr:rowOff>158557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9AD26596-82F0-421E-955D-FBC3C542C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21964" y="6881051"/>
          <a:ext cx="10158340" cy="6035563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17</xdr:col>
      <xdr:colOff>496104</xdr:colOff>
      <xdr:row>63</xdr:row>
      <xdr:rowOff>88767</xdr:rowOff>
    </xdr:from>
    <xdr:to>
      <xdr:col>19</xdr:col>
      <xdr:colOff>501966</xdr:colOff>
      <xdr:row>66</xdr:row>
      <xdr:rowOff>74366</xdr:rowOff>
    </xdr:to>
    <xdr:sp macro="" textlink="">
      <xdr:nvSpPr>
        <xdr:cNvPr id="830" name="Rectangle 107">
          <a:extLst>
            <a:ext uri="{FF2B5EF4-FFF2-40B4-BE49-F238E27FC236}">
              <a16:creationId xmlns:a16="http://schemas.microsoft.com/office/drawing/2014/main" id="{A5273F28-2204-4EB4-A4D4-C3C54751EBA5}"/>
            </a:ext>
          </a:extLst>
        </xdr:cNvPr>
        <xdr:cNvSpPr/>
      </xdr:nvSpPr>
      <xdr:spPr>
        <a:xfrm>
          <a:off x="9030504" y="9232767"/>
          <a:ext cx="1225062" cy="523481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Time</a:t>
          </a:r>
          <a:r>
            <a:rPr lang="en-US" sz="1100" baseline="0">
              <a:solidFill>
                <a:schemeClr val="tx1"/>
              </a:solidFill>
            </a:rPr>
            <a:t> Tracker ON</a:t>
          </a:r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18</xdr:col>
      <xdr:colOff>499035</xdr:colOff>
      <xdr:row>66</xdr:row>
      <xdr:rowOff>74366</xdr:rowOff>
    </xdr:from>
    <xdr:to>
      <xdr:col>18</xdr:col>
      <xdr:colOff>503235</xdr:colOff>
      <xdr:row>67</xdr:row>
      <xdr:rowOff>73518</xdr:rowOff>
    </xdr:to>
    <xdr:cxnSp macro="">
      <xdr:nvCxnSpPr>
        <xdr:cNvPr id="110" name="Straight Arrow Connector 109">
          <a:extLst>
            <a:ext uri="{FF2B5EF4-FFF2-40B4-BE49-F238E27FC236}">
              <a16:creationId xmlns:a16="http://schemas.microsoft.com/office/drawing/2014/main" id="{ABDE62D8-5B39-4603-A39E-CAFAF8273038}"/>
            </a:ext>
          </a:extLst>
        </xdr:cNvPr>
        <xdr:cNvCxnSpPr>
          <a:cxnSpLocks/>
          <a:stCxn id="830" idx="2"/>
          <a:endCxn id="829" idx="0"/>
        </xdr:cNvCxnSpPr>
      </xdr:nvCxnSpPr>
      <xdr:spPr>
        <a:xfrm>
          <a:off x="9643035" y="9837491"/>
          <a:ext cx="4200" cy="180127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499505</xdr:colOff>
      <xdr:row>69</xdr:row>
      <xdr:rowOff>111990</xdr:rowOff>
    </xdr:from>
    <xdr:to>
      <xdr:col>4</xdr:col>
      <xdr:colOff>503462</xdr:colOff>
      <xdr:row>72</xdr:row>
      <xdr:rowOff>103077</xdr:rowOff>
    </xdr:to>
    <xdr:sp macro="" textlink="">
      <xdr:nvSpPr>
        <xdr:cNvPr id="126" name="Rectangle 117">
          <a:extLst>
            <a:ext uri="{FF2B5EF4-FFF2-40B4-BE49-F238E27FC236}">
              <a16:creationId xmlns:a16="http://schemas.microsoft.com/office/drawing/2014/main" id="{6B88DABA-CA8E-4FC5-A146-8C5514D9CBDA}"/>
            </a:ext>
          </a:extLst>
        </xdr:cNvPr>
        <xdr:cNvSpPr/>
      </xdr:nvSpPr>
      <xdr:spPr>
        <a:xfrm>
          <a:off x="1718705" y="13241250"/>
          <a:ext cx="1223157" cy="562587"/>
        </a:xfrm>
        <a:prstGeom prst="rect">
          <a:avLst/>
        </a:prstGeom>
        <a:solidFill>
          <a:schemeClr val="bg1"/>
        </a:solidFill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Time Tracker OFF</a:t>
          </a:r>
        </a:p>
      </xdr:txBody>
    </xdr:sp>
    <xdr:clientData/>
  </xdr:twoCellAnchor>
  <xdr:twoCellAnchor>
    <xdr:from>
      <xdr:col>3</xdr:col>
      <xdr:colOff>497587</xdr:colOff>
      <xdr:row>66</xdr:row>
      <xdr:rowOff>185458</xdr:rowOff>
    </xdr:from>
    <xdr:to>
      <xdr:col>3</xdr:col>
      <xdr:colOff>501484</xdr:colOff>
      <xdr:row>69</xdr:row>
      <xdr:rowOff>111990</xdr:rowOff>
    </xdr:to>
    <xdr:cxnSp macro="">
      <xdr:nvCxnSpPr>
        <xdr:cNvPr id="121" name="Straight Arrow Connector 120">
          <a:extLst>
            <a:ext uri="{FF2B5EF4-FFF2-40B4-BE49-F238E27FC236}">
              <a16:creationId xmlns:a16="http://schemas.microsoft.com/office/drawing/2014/main" id="{B1C21DB0-B5D2-4E88-9BB7-E6978A90E986}"/>
            </a:ext>
          </a:extLst>
        </xdr:cNvPr>
        <xdr:cNvCxnSpPr>
          <a:cxnSpLocks/>
          <a:stCxn id="125" idx="2"/>
          <a:endCxn id="126" idx="0"/>
        </xdr:cNvCxnSpPr>
      </xdr:nvCxnSpPr>
      <xdr:spPr>
        <a:xfrm>
          <a:off x="2336326" y="12741893"/>
          <a:ext cx="3897" cy="498032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531862</xdr:colOff>
      <xdr:row>54</xdr:row>
      <xdr:rowOff>118335</xdr:rowOff>
    </xdr:from>
    <xdr:to>
      <xdr:col>17</xdr:col>
      <xdr:colOff>523794</xdr:colOff>
      <xdr:row>62</xdr:row>
      <xdr:rowOff>98163</xdr:rowOff>
    </xdr:to>
    <xdr:sp macro="" textlink="">
      <xdr:nvSpPr>
        <xdr:cNvPr id="817" name="Rectangle 127">
          <a:extLst>
            <a:ext uri="{FF2B5EF4-FFF2-40B4-BE49-F238E27FC236}">
              <a16:creationId xmlns:a16="http://schemas.microsoft.com/office/drawing/2014/main" id="{160E14D4-8258-4A7C-970E-831120438DD3}"/>
            </a:ext>
          </a:extLst>
        </xdr:cNvPr>
        <xdr:cNvSpPr/>
      </xdr:nvSpPr>
      <xdr:spPr>
        <a:xfrm>
          <a:off x="6627862" y="7648688"/>
          <a:ext cx="2430332" cy="1414181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Thermocouple</a:t>
          </a:r>
        </a:p>
      </xdr:txBody>
    </xdr:sp>
    <xdr:clientData/>
  </xdr:twoCellAnchor>
  <xdr:twoCellAnchor>
    <xdr:from>
      <xdr:col>14</xdr:col>
      <xdr:colOff>253506</xdr:colOff>
      <xdr:row>56</xdr:row>
      <xdr:rowOff>66854</xdr:rowOff>
    </xdr:from>
    <xdr:to>
      <xdr:col>17</xdr:col>
      <xdr:colOff>19044</xdr:colOff>
      <xdr:row>62</xdr:row>
      <xdr:rowOff>47259</xdr:rowOff>
    </xdr:to>
    <xdr:sp macro="" textlink="">
      <xdr:nvSpPr>
        <xdr:cNvPr id="820" name="Flowchart: Decision 128">
          <a:extLst>
            <a:ext uri="{FF2B5EF4-FFF2-40B4-BE49-F238E27FC236}">
              <a16:creationId xmlns:a16="http://schemas.microsoft.com/office/drawing/2014/main" id="{43932FBD-AA39-4CF7-BB68-478A90D455FA}"/>
            </a:ext>
          </a:extLst>
        </xdr:cNvPr>
        <xdr:cNvSpPr/>
      </xdr:nvSpPr>
      <xdr:spPr>
        <a:xfrm>
          <a:off x="6959106" y="7955795"/>
          <a:ext cx="1594338" cy="1056170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 b="0">
              <a:solidFill>
                <a:schemeClr val="tx1"/>
              </a:solidFill>
            </a:rPr>
            <a:t>Motor</a:t>
          </a:r>
          <a:r>
            <a:rPr lang="en-US" sz="900" b="0" baseline="0">
              <a:solidFill>
                <a:schemeClr val="tx1"/>
              </a:solidFill>
            </a:rPr>
            <a:t> Temp High?</a:t>
          </a:r>
          <a:endParaRPr lang="en-US" sz="900" b="0">
            <a:solidFill>
              <a:schemeClr val="tx1"/>
            </a:solidFill>
          </a:endParaRPr>
        </a:p>
      </xdr:txBody>
    </xdr:sp>
    <xdr:clientData/>
  </xdr:twoCellAnchor>
  <xdr:twoCellAnchor>
    <xdr:from>
      <xdr:col>17</xdr:col>
      <xdr:colOff>19044</xdr:colOff>
      <xdr:row>59</xdr:row>
      <xdr:rowOff>57057</xdr:rowOff>
    </xdr:from>
    <xdr:to>
      <xdr:col>18</xdr:col>
      <xdr:colOff>499035</xdr:colOff>
      <xdr:row>63</xdr:row>
      <xdr:rowOff>88767</xdr:rowOff>
    </xdr:to>
    <xdr:cxnSp macro="">
      <xdr:nvCxnSpPr>
        <xdr:cNvPr id="131" name="Connector: Elbow 130">
          <a:extLst>
            <a:ext uri="{FF2B5EF4-FFF2-40B4-BE49-F238E27FC236}">
              <a16:creationId xmlns:a16="http://schemas.microsoft.com/office/drawing/2014/main" id="{1584A81D-F0A7-42A0-8E5A-A85577563385}"/>
            </a:ext>
          </a:extLst>
        </xdr:cNvPr>
        <xdr:cNvCxnSpPr>
          <a:cxnSpLocks/>
          <a:stCxn id="820" idx="3"/>
          <a:endCxn id="830" idx="0"/>
        </xdr:cNvCxnSpPr>
      </xdr:nvCxnSpPr>
      <xdr:spPr>
        <a:xfrm>
          <a:off x="8553444" y="8553357"/>
          <a:ext cx="1089591" cy="755610"/>
        </a:xfrm>
        <a:prstGeom prst="bentConnector2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416217</xdr:colOff>
      <xdr:row>57</xdr:row>
      <xdr:rowOff>116541</xdr:rowOff>
    </xdr:from>
    <xdr:to>
      <xdr:col>17</xdr:col>
      <xdr:colOff>504801</xdr:colOff>
      <xdr:row>59</xdr:row>
      <xdr:rowOff>10999</xdr:rowOff>
    </xdr:to>
    <xdr:sp macro="" textlink="">
      <xdr:nvSpPr>
        <xdr:cNvPr id="818" name="Rectangle 134">
          <a:extLst>
            <a:ext uri="{FF2B5EF4-FFF2-40B4-BE49-F238E27FC236}">
              <a16:creationId xmlns:a16="http://schemas.microsoft.com/office/drawing/2014/main" id="{084429A4-D4B0-4C19-870A-E4861A9230A9}"/>
            </a:ext>
          </a:extLst>
        </xdr:cNvPr>
        <xdr:cNvSpPr/>
      </xdr:nvSpPr>
      <xdr:spPr>
        <a:xfrm>
          <a:off x="8341017" y="8184776"/>
          <a:ext cx="698184" cy="253047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14</xdr:col>
      <xdr:colOff>435435</xdr:colOff>
      <xdr:row>63</xdr:row>
      <xdr:rowOff>96580</xdr:rowOff>
    </xdr:from>
    <xdr:to>
      <xdr:col>16</xdr:col>
      <xdr:colOff>441297</xdr:colOff>
      <xdr:row>66</xdr:row>
      <xdr:rowOff>84353</xdr:rowOff>
    </xdr:to>
    <xdr:sp macro="" textlink="">
      <xdr:nvSpPr>
        <xdr:cNvPr id="821" name="Rectangle 137">
          <a:extLst>
            <a:ext uri="{FF2B5EF4-FFF2-40B4-BE49-F238E27FC236}">
              <a16:creationId xmlns:a16="http://schemas.microsoft.com/office/drawing/2014/main" id="{67C40841-5896-4DF4-9482-336B6BAFF4EA}"/>
            </a:ext>
          </a:extLst>
        </xdr:cNvPr>
        <xdr:cNvSpPr/>
      </xdr:nvSpPr>
      <xdr:spPr>
        <a:xfrm>
          <a:off x="7141035" y="9240580"/>
          <a:ext cx="1225062" cy="525655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Close Feeder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14</xdr:col>
      <xdr:colOff>435437</xdr:colOff>
      <xdr:row>67</xdr:row>
      <xdr:rowOff>57144</xdr:rowOff>
    </xdr:from>
    <xdr:to>
      <xdr:col>16</xdr:col>
      <xdr:colOff>441299</xdr:colOff>
      <xdr:row>70</xdr:row>
      <xdr:rowOff>44917</xdr:rowOff>
    </xdr:to>
    <xdr:sp macro="" textlink="">
      <xdr:nvSpPr>
        <xdr:cNvPr id="822" name="Rectangle 138">
          <a:extLst>
            <a:ext uri="{FF2B5EF4-FFF2-40B4-BE49-F238E27FC236}">
              <a16:creationId xmlns:a16="http://schemas.microsoft.com/office/drawing/2014/main" id="{CD1FF3D5-8A07-4B5F-A66C-3A655558A4E7}"/>
            </a:ext>
          </a:extLst>
        </xdr:cNvPr>
        <xdr:cNvSpPr/>
      </xdr:nvSpPr>
      <xdr:spPr>
        <a:xfrm>
          <a:off x="7141037" y="9918320"/>
          <a:ext cx="1225062" cy="525656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Motor run for few seconds</a:t>
          </a:r>
          <a:endParaRPr lang="en-US">
            <a:solidFill>
              <a:schemeClr val="tx1"/>
            </a:solidFill>
            <a:effectLst/>
          </a:endParaRPr>
        </a:p>
      </xdr:txBody>
    </xdr:sp>
    <xdr:clientData/>
  </xdr:twoCellAnchor>
  <xdr:twoCellAnchor>
    <xdr:from>
      <xdr:col>14</xdr:col>
      <xdr:colOff>441299</xdr:colOff>
      <xdr:row>75</xdr:row>
      <xdr:rowOff>2252</xdr:rowOff>
    </xdr:from>
    <xdr:to>
      <xdr:col>16</xdr:col>
      <xdr:colOff>447161</xdr:colOff>
      <xdr:row>77</xdr:row>
      <xdr:rowOff>172905</xdr:rowOff>
    </xdr:to>
    <xdr:sp macro="" textlink="">
      <xdr:nvSpPr>
        <xdr:cNvPr id="824" name="Rectangle 139">
          <a:extLst>
            <a:ext uri="{FF2B5EF4-FFF2-40B4-BE49-F238E27FC236}">
              <a16:creationId xmlns:a16="http://schemas.microsoft.com/office/drawing/2014/main" id="{E0E74CA6-C8AB-4398-B4A8-9EAC3F083043}"/>
            </a:ext>
          </a:extLst>
        </xdr:cNvPr>
        <xdr:cNvSpPr/>
      </xdr:nvSpPr>
      <xdr:spPr>
        <a:xfrm>
          <a:off x="7146899" y="11297781"/>
          <a:ext cx="1225062" cy="529242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Time</a:t>
          </a:r>
          <a:r>
            <a:rPr lang="en-US" sz="11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Tracker OFF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15</xdr:col>
      <xdr:colOff>438366</xdr:colOff>
      <xdr:row>62</xdr:row>
      <xdr:rowOff>47259</xdr:rowOff>
    </xdr:from>
    <xdr:to>
      <xdr:col>15</xdr:col>
      <xdr:colOff>441075</xdr:colOff>
      <xdr:row>63</xdr:row>
      <xdr:rowOff>96580</xdr:rowOff>
    </xdr:to>
    <xdr:cxnSp macro="">
      <xdr:nvCxnSpPr>
        <xdr:cNvPr id="141" name="Straight Arrow Connector 140">
          <a:extLst>
            <a:ext uri="{FF2B5EF4-FFF2-40B4-BE49-F238E27FC236}">
              <a16:creationId xmlns:a16="http://schemas.microsoft.com/office/drawing/2014/main" id="{5CD032C3-DE16-446A-A659-86AAA001AFB4}"/>
            </a:ext>
          </a:extLst>
        </xdr:cNvPr>
        <xdr:cNvCxnSpPr>
          <a:cxnSpLocks/>
          <a:stCxn id="820" idx="2"/>
          <a:endCxn id="821" idx="0"/>
        </xdr:cNvCxnSpPr>
      </xdr:nvCxnSpPr>
      <xdr:spPr>
        <a:xfrm flipH="1">
          <a:off x="7753566" y="9086484"/>
          <a:ext cx="2709" cy="230296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438366</xdr:colOff>
      <xdr:row>66</xdr:row>
      <xdr:rowOff>84353</xdr:rowOff>
    </xdr:from>
    <xdr:to>
      <xdr:col>15</xdr:col>
      <xdr:colOff>438368</xdr:colOff>
      <xdr:row>67</xdr:row>
      <xdr:rowOff>57144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9937FCE5-755D-4468-9F73-A79F816732FD}"/>
            </a:ext>
          </a:extLst>
        </xdr:cNvPr>
        <xdr:cNvCxnSpPr>
          <a:cxnSpLocks/>
          <a:stCxn id="821" idx="2"/>
          <a:endCxn id="822" idx="0"/>
        </xdr:cNvCxnSpPr>
      </xdr:nvCxnSpPr>
      <xdr:spPr>
        <a:xfrm>
          <a:off x="7753566" y="9847478"/>
          <a:ext cx="2" cy="153766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438368</xdr:colOff>
      <xdr:row>70</xdr:row>
      <xdr:rowOff>44917</xdr:rowOff>
    </xdr:from>
    <xdr:to>
      <xdr:col>15</xdr:col>
      <xdr:colOff>443151</xdr:colOff>
      <xdr:row>71</xdr:row>
      <xdr:rowOff>28476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4945F366-995D-47E5-B5B8-265953CEEA86}"/>
            </a:ext>
          </a:extLst>
        </xdr:cNvPr>
        <xdr:cNvCxnSpPr>
          <a:cxnSpLocks/>
          <a:stCxn id="822" idx="2"/>
          <a:endCxn id="823" idx="0"/>
        </xdr:cNvCxnSpPr>
      </xdr:nvCxnSpPr>
      <xdr:spPr>
        <a:xfrm>
          <a:off x="7753568" y="10531942"/>
          <a:ext cx="4783" cy="164534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440009</xdr:colOff>
      <xdr:row>78</xdr:row>
      <xdr:rowOff>150351</xdr:rowOff>
    </xdr:from>
    <xdr:to>
      <xdr:col>16</xdr:col>
      <xdr:colOff>445871</xdr:colOff>
      <xdr:row>81</xdr:row>
      <xdr:rowOff>138124</xdr:rowOff>
    </xdr:to>
    <xdr:sp macro="" textlink="">
      <xdr:nvSpPr>
        <xdr:cNvPr id="825" name="Rectangle 149">
          <a:extLst>
            <a:ext uri="{FF2B5EF4-FFF2-40B4-BE49-F238E27FC236}">
              <a16:creationId xmlns:a16="http://schemas.microsoft.com/office/drawing/2014/main" id="{625A6EFC-284C-4EB0-9B12-07BD36D8AFFA}"/>
            </a:ext>
          </a:extLst>
        </xdr:cNvPr>
        <xdr:cNvSpPr/>
      </xdr:nvSpPr>
      <xdr:spPr>
        <a:xfrm>
          <a:off x="7145609" y="11983763"/>
          <a:ext cx="1225062" cy="525655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</a:t>
          </a:r>
        </a:p>
        <a:p>
          <a:pPr algn="ctr"/>
          <a:r>
            <a:rPr lang="en-US" sz="9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(Motor Temp High)</a:t>
          </a:r>
          <a:endParaRPr lang="en-US" sz="9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15</xdr:col>
      <xdr:colOff>442940</xdr:colOff>
      <xdr:row>77</xdr:row>
      <xdr:rowOff>172905</xdr:rowOff>
    </xdr:from>
    <xdr:to>
      <xdr:col>15</xdr:col>
      <xdr:colOff>444230</xdr:colOff>
      <xdr:row>78</xdr:row>
      <xdr:rowOff>150351</xdr:rowOff>
    </xdr:to>
    <xdr:cxnSp macro="">
      <xdr:nvCxnSpPr>
        <xdr:cNvPr id="151" name="Straight Arrow Connector 150">
          <a:extLst>
            <a:ext uri="{FF2B5EF4-FFF2-40B4-BE49-F238E27FC236}">
              <a16:creationId xmlns:a16="http://schemas.microsoft.com/office/drawing/2014/main" id="{056D1AB2-9523-4DD5-AC32-EAA4EE181588}"/>
            </a:ext>
          </a:extLst>
        </xdr:cNvPr>
        <xdr:cNvCxnSpPr>
          <a:cxnSpLocks/>
          <a:stCxn id="824" idx="2"/>
          <a:endCxn id="825" idx="0"/>
        </xdr:cNvCxnSpPr>
      </xdr:nvCxnSpPr>
      <xdr:spPr>
        <a:xfrm flipH="1">
          <a:off x="7758140" y="11926755"/>
          <a:ext cx="1290" cy="158421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437358</xdr:colOff>
      <xdr:row>86</xdr:row>
      <xdr:rowOff>101761</xdr:rowOff>
    </xdr:from>
    <xdr:to>
      <xdr:col>16</xdr:col>
      <xdr:colOff>443220</xdr:colOff>
      <xdr:row>89</xdr:row>
      <xdr:rowOff>89534</xdr:rowOff>
    </xdr:to>
    <xdr:sp macro="" textlink="">
      <xdr:nvSpPr>
        <xdr:cNvPr id="827" name="Rectangle 153">
          <a:extLst>
            <a:ext uri="{FF2B5EF4-FFF2-40B4-BE49-F238E27FC236}">
              <a16:creationId xmlns:a16="http://schemas.microsoft.com/office/drawing/2014/main" id="{11F24633-B9B8-4DCC-8A7C-E996C3576D8F}"/>
            </a:ext>
          </a:extLst>
        </xdr:cNvPr>
        <xdr:cNvSpPr/>
      </xdr:nvSpPr>
      <xdr:spPr>
        <a:xfrm>
          <a:off x="7142958" y="13369526"/>
          <a:ext cx="1225062" cy="525655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Machine</a:t>
          </a:r>
          <a:r>
            <a:rPr lang="en-US" sz="10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Cooldown for couple minutes</a:t>
          </a:r>
          <a:endParaRPr lang="en-US" sz="1000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15</xdr:col>
      <xdr:colOff>442940</xdr:colOff>
      <xdr:row>81</xdr:row>
      <xdr:rowOff>138124</xdr:rowOff>
    </xdr:from>
    <xdr:to>
      <xdr:col>15</xdr:col>
      <xdr:colOff>442940</xdr:colOff>
      <xdr:row>82</xdr:row>
      <xdr:rowOff>119809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6E30E810-411A-47EB-A283-70B929537E4E}"/>
            </a:ext>
          </a:extLst>
        </xdr:cNvPr>
        <xdr:cNvCxnSpPr>
          <a:cxnSpLocks/>
          <a:stCxn id="825" idx="2"/>
          <a:endCxn id="826" idx="0"/>
        </xdr:cNvCxnSpPr>
      </xdr:nvCxnSpPr>
      <xdr:spPr>
        <a:xfrm>
          <a:off x="7758140" y="12615874"/>
          <a:ext cx="0" cy="16266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440009</xdr:colOff>
      <xdr:row>82</xdr:row>
      <xdr:rowOff>119809</xdr:rowOff>
    </xdr:from>
    <xdr:to>
      <xdr:col>16</xdr:col>
      <xdr:colOff>445871</xdr:colOff>
      <xdr:row>85</xdr:row>
      <xdr:rowOff>107581</xdr:rowOff>
    </xdr:to>
    <xdr:sp macro="" textlink="">
      <xdr:nvSpPr>
        <xdr:cNvPr id="826" name="Rectangle 159">
          <a:extLst>
            <a:ext uri="{FF2B5EF4-FFF2-40B4-BE49-F238E27FC236}">
              <a16:creationId xmlns:a16="http://schemas.microsoft.com/office/drawing/2014/main" id="{13665E78-BB75-4706-AFDB-4555000CA750}"/>
            </a:ext>
          </a:extLst>
        </xdr:cNvPr>
        <xdr:cNvSpPr/>
      </xdr:nvSpPr>
      <xdr:spPr>
        <a:xfrm>
          <a:off x="7145609" y="12670397"/>
          <a:ext cx="1225062" cy="525655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error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log</a:t>
          </a:r>
          <a:r>
            <a:rPr lang="en-US" sz="9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to</a:t>
          </a:r>
          <a:r>
            <a:rPr lang="en-US" sz="9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Zimplistic</a:t>
          </a:r>
        </a:p>
        <a:p>
          <a:pPr algn="ctr"/>
          <a:r>
            <a:rPr lang="en-US" sz="9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(Motor Temp High)</a:t>
          </a:r>
          <a:endParaRPr lang="en-US" sz="9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15</xdr:col>
      <xdr:colOff>440289</xdr:colOff>
      <xdr:row>85</xdr:row>
      <xdr:rowOff>107581</xdr:rowOff>
    </xdr:from>
    <xdr:to>
      <xdr:col>15</xdr:col>
      <xdr:colOff>442940</xdr:colOff>
      <xdr:row>86</xdr:row>
      <xdr:rowOff>101761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BE94CF96-3E15-423A-BD1B-F964150E2F1C}"/>
            </a:ext>
          </a:extLst>
        </xdr:cNvPr>
        <xdr:cNvCxnSpPr>
          <a:cxnSpLocks/>
          <a:stCxn id="826" idx="2"/>
          <a:endCxn id="827" idx="0"/>
        </xdr:cNvCxnSpPr>
      </xdr:nvCxnSpPr>
      <xdr:spPr>
        <a:xfrm flipH="1">
          <a:off x="7755489" y="13309231"/>
          <a:ext cx="2651" cy="175155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448615</xdr:colOff>
      <xdr:row>61</xdr:row>
      <xdr:rowOff>52807</xdr:rowOff>
    </xdr:from>
    <xdr:to>
      <xdr:col>15</xdr:col>
      <xdr:colOff>537199</xdr:colOff>
      <xdr:row>63</xdr:row>
      <xdr:rowOff>47756</xdr:rowOff>
    </xdr:to>
    <xdr:sp macro="" textlink="">
      <xdr:nvSpPr>
        <xdr:cNvPr id="819" name="Rectangle 164">
          <a:extLst>
            <a:ext uri="{FF2B5EF4-FFF2-40B4-BE49-F238E27FC236}">
              <a16:creationId xmlns:a16="http://schemas.microsoft.com/office/drawing/2014/main" id="{7E5677B0-5969-491F-831A-B3F896038FE6}"/>
            </a:ext>
          </a:extLst>
        </xdr:cNvPr>
        <xdr:cNvSpPr/>
      </xdr:nvSpPr>
      <xdr:spPr>
        <a:xfrm>
          <a:off x="7154215" y="8838219"/>
          <a:ext cx="698184" cy="353537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14</xdr:col>
      <xdr:colOff>253506</xdr:colOff>
      <xdr:row>59</xdr:row>
      <xdr:rowOff>57057</xdr:rowOff>
    </xdr:from>
    <xdr:to>
      <xdr:col>14</xdr:col>
      <xdr:colOff>437358</xdr:colOff>
      <xdr:row>88</xdr:row>
      <xdr:rowOff>5160</xdr:rowOff>
    </xdr:to>
    <xdr:cxnSp macro="">
      <xdr:nvCxnSpPr>
        <xdr:cNvPr id="166" name="Connector: Elbow 165">
          <a:extLst>
            <a:ext uri="{FF2B5EF4-FFF2-40B4-BE49-F238E27FC236}">
              <a16:creationId xmlns:a16="http://schemas.microsoft.com/office/drawing/2014/main" id="{4FCC00FD-1126-4A4B-8AC3-A4591A15322D}"/>
            </a:ext>
          </a:extLst>
        </xdr:cNvPr>
        <xdr:cNvCxnSpPr>
          <a:cxnSpLocks/>
          <a:stCxn id="827" idx="1"/>
          <a:endCxn id="820" idx="1"/>
        </xdr:cNvCxnSpPr>
      </xdr:nvCxnSpPr>
      <xdr:spPr>
        <a:xfrm rot="10800000">
          <a:off x="6959106" y="8553357"/>
          <a:ext cx="183852" cy="5196378"/>
        </a:xfrm>
        <a:prstGeom prst="bentConnector3">
          <a:avLst>
            <a:gd name="adj1" fmla="val 224339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494263</xdr:colOff>
      <xdr:row>89</xdr:row>
      <xdr:rowOff>11475</xdr:rowOff>
    </xdr:from>
    <xdr:to>
      <xdr:col>4</xdr:col>
      <xdr:colOff>498220</xdr:colOff>
      <xdr:row>92</xdr:row>
      <xdr:rowOff>1150</xdr:rowOff>
    </xdr:to>
    <xdr:sp macro="" textlink="">
      <xdr:nvSpPr>
        <xdr:cNvPr id="961" name="Rectangle 169">
          <a:extLst>
            <a:ext uri="{FF2B5EF4-FFF2-40B4-BE49-F238E27FC236}">
              <a16:creationId xmlns:a16="http://schemas.microsoft.com/office/drawing/2014/main" id="{6023312D-9DC4-488D-B84C-E2EA0E712F4A}"/>
            </a:ext>
          </a:extLst>
        </xdr:cNvPr>
        <xdr:cNvSpPr/>
      </xdr:nvSpPr>
      <xdr:spPr>
        <a:xfrm>
          <a:off x="1713463" y="16950735"/>
          <a:ext cx="1223157" cy="561175"/>
        </a:xfrm>
        <a:prstGeom prst="rect">
          <a:avLst/>
        </a:prstGeom>
        <a:solidFill>
          <a:schemeClr val="accent4">
            <a:lumMod val="40000"/>
            <a:lumOff val="60000"/>
          </a:schemeClr>
        </a:solidFill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Container OUT</a:t>
          </a:r>
        </a:p>
      </xdr:txBody>
    </xdr:sp>
    <xdr:clientData/>
  </xdr:twoCellAnchor>
  <xdr:twoCellAnchor>
    <xdr:from>
      <xdr:col>3</xdr:col>
      <xdr:colOff>496242</xdr:colOff>
      <xdr:row>85</xdr:row>
      <xdr:rowOff>44065</xdr:rowOff>
    </xdr:from>
    <xdr:to>
      <xdr:col>3</xdr:col>
      <xdr:colOff>496242</xdr:colOff>
      <xdr:row>89</xdr:row>
      <xdr:rowOff>11475</xdr:rowOff>
    </xdr:to>
    <xdr:cxnSp macro="">
      <xdr:nvCxnSpPr>
        <xdr:cNvPr id="172" name="Straight Arrow Connector 171">
          <a:extLst>
            <a:ext uri="{FF2B5EF4-FFF2-40B4-BE49-F238E27FC236}">
              <a16:creationId xmlns:a16="http://schemas.microsoft.com/office/drawing/2014/main" id="{B67E0C4E-E22F-4503-B203-35D32384722C}"/>
            </a:ext>
          </a:extLst>
        </xdr:cNvPr>
        <xdr:cNvCxnSpPr>
          <a:cxnSpLocks/>
          <a:stCxn id="960" idx="2"/>
          <a:endCxn id="961" idx="0"/>
        </xdr:cNvCxnSpPr>
      </xdr:nvCxnSpPr>
      <xdr:spPr>
        <a:xfrm>
          <a:off x="2334981" y="16220000"/>
          <a:ext cx="0" cy="72941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601851</xdr:colOff>
      <xdr:row>0</xdr:row>
      <xdr:rowOff>110715</xdr:rowOff>
    </xdr:from>
    <xdr:to>
      <xdr:col>11</xdr:col>
      <xdr:colOff>607713</xdr:colOff>
      <xdr:row>3</xdr:row>
      <xdr:rowOff>98487</xdr:rowOff>
    </xdr:to>
    <xdr:sp macro="" textlink="">
      <xdr:nvSpPr>
        <xdr:cNvPr id="176" name="Rectangle 175">
          <a:extLst>
            <a:ext uri="{FF2B5EF4-FFF2-40B4-BE49-F238E27FC236}">
              <a16:creationId xmlns:a16="http://schemas.microsoft.com/office/drawing/2014/main" id="{BC2269D1-443C-4D22-9A80-0A7C4FD45AFB}"/>
            </a:ext>
          </a:extLst>
        </xdr:cNvPr>
        <xdr:cNvSpPr/>
      </xdr:nvSpPr>
      <xdr:spPr>
        <a:xfrm>
          <a:off x="3040251" y="110715"/>
          <a:ext cx="1225062" cy="533204"/>
        </a:xfrm>
        <a:prstGeom prst="rect">
          <a:avLst/>
        </a:prstGeom>
        <a:solidFill>
          <a:schemeClr val="accent4">
            <a:lumMod val="40000"/>
            <a:lumOff val="60000"/>
          </a:schemeClr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Machine</a:t>
          </a:r>
          <a:r>
            <a:rPr lang="en-US" sz="1100" baseline="0">
              <a:solidFill>
                <a:schemeClr val="tx1"/>
              </a:solidFill>
            </a:rPr>
            <a:t> Standby Mode</a:t>
          </a:r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9</xdr:col>
      <xdr:colOff>606371</xdr:colOff>
      <xdr:row>18</xdr:row>
      <xdr:rowOff>71715</xdr:rowOff>
    </xdr:from>
    <xdr:to>
      <xdr:col>12</xdr:col>
      <xdr:colOff>2633</xdr:colOff>
      <xdr:row>21</xdr:row>
      <xdr:rowOff>59488</xdr:rowOff>
    </xdr:to>
    <xdr:sp macro="" textlink="">
      <xdr:nvSpPr>
        <xdr:cNvPr id="180" name="Rectangle 179">
          <a:extLst>
            <a:ext uri="{FF2B5EF4-FFF2-40B4-BE49-F238E27FC236}">
              <a16:creationId xmlns:a16="http://schemas.microsoft.com/office/drawing/2014/main" id="{E3C7EC37-483F-4D7D-BE8D-1511A1A37286}"/>
            </a:ext>
          </a:extLst>
        </xdr:cNvPr>
        <xdr:cNvSpPr/>
      </xdr:nvSpPr>
      <xdr:spPr>
        <a:xfrm>
          <a:off x="3044771" y="3299009"/>
          <a:ext cx="1225062" cy="525655"/>
        </a:xfrm>
        <a:prstGeom prst="rect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Anti-spill DISABLE</a:t>
          </a:r>
        </a:p>
      </xdr:txBody>
    </xdr:sp>
    <xdr:clientData/>
  </xdr:twoCellAnchor>
  <xdr:twoCellAnchor>
    <xdr:from>
      <xdr:col>10</xdr:col>
      <xdr:colOff>604782</xdr:colOff>
      <xdr:row>3</xdr:row>
      <xdr:rowOff>98487</xdr:rowOff>
    </xdr:from>
    <xdr:to>
      <xdr:col>10</xdr:col>
      <xdr:colOff>605795</xdr:colOff>
      <xdr:row>4</xdr:row>
      <xdr:rowOff>183133</xdr:rowOff>
    </xdr:to>
    <xdr:cxnSp macro="">
      <xdr:nvCxnSpPr>
        <xdr:cNvPr id="184" name="Straight Arrow Connector 183">
          <a:extLst>
            <a:ext uri="{FF2B5EF4-FFF2-40B4-BE49-F238E27FC236}">
              <a16:creationId xmlns:a16="http://schemas.microsoft.com/office/drawing/2014/main" id="{A6BF68D2-4128-40F0-86A8-CB5AC3A1F395}"/>
            </a:ext>
          </a:extLst>
        </xdr:cNvPr>
        <xdr:cNvCxnSpPr>
          <a:cxnSpLocks/>
          <a:stCxn id="176" idx="2"/>
          <a:endCxn id="40" idx="0"/>
        </xdr:cNvCxnSpPr>
      </xdr:nvCxnSpPr>
      <xdr:spPr>
        <a:xfrm>
          <a:off x="3652782" y="643919"/>
          <a:ext cx="1013" cy="269130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471402</xdr:colOff>
      <xdr:row>2</xdr:row>
      <xdr:rowOff>45546</xdr:rowOff>
    </xdr:from>
    <xdr:to>
      <xdr:col>9</xdr:col>
      <xdr:colOff>582800</xdr:colOff>
      <xdr:row>90</xdr:row>
      <xdr:rowOff>125375</xdr:rowOff>
    </xdr:to>
    <xdr:cxnSp macro="">
      <xdr:nvCxnSpPr>
        <xdr:cNvPr id="987" name="Connector: Elbow 186">
          <a:extLst>
            <a:ext uri="{FF2B5EF4-FFF2-40B4-BE49-F238E27FC236}">
              <a16:creationId xmlns:a16="http://schemas.microsoft.com/office/drawing/2014/main" id="{C0122170-4411-4D53-8034-CB964ED3D93B}"/>
            </a:ext>
          </a:extLst>
        </xdr:cNvPr>
        <xdr:cNvCxnSpPr/>
      </xdr:nvCxnSpPr>
      <xdr:spPr>
        <a:xfrm rot="10800000" flipH="1">
          <a:off x="1690602" y="411306"/>
          <a:ext cx="4378598" cy="16843829"/>
        </a:xfrm>
        <a:prstGeom prst="bentConnector3">
          <a:avLst>
            <a:gd name="adj1" fmla="val -31676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605795</xdr:colOff>
      <xdr:row>7</xdr:row>
      <xdr:rowOff>165142</xdr:rowOff>
    </xdr:from>
    <xdr:to>
      <xdr:col>10</xdr:col>
      <xdr:colOff>606962</xdr:colOff>
      <xdr:row>10</xdr:row>
      <xdr:rowOff>89651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F5A1BBD7-1E30-40FA-898C-D2F884907843}"/>
            </a:ext>
          </a:extLst>
        </xdr:cNvPr>
        <xdr:cNvCxnSpPr>
          <a:cxnSpLocks/>
          <a:stCxn id="40" idx="2"/>
          <a:endCxn id="35" idx="0"/>
        </xdr:cNvCxnSpPr>
      </xdr:nvCxnSpPr>
      <xdr:spPr>
        <a:xfrm>
          <a:off x="3653795" y="1448510"/>
          <a:ext cx="1167" cy="477962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607753</xdr:colOff>
      <xdr:row>66</xdr:row>
      <xdr:rowOff>37590</xdr:rowOff>
    </xdr:from>
    <xdr:to>
      <xdr:col>12</xdr:col>
      <xdr:colOff>4015</xdr:colOff>
      <xdr:row>69</xdr:row>
      <xdr:rowOff>25365</xdr:rowOff>
    </xdr:to>
    <xdr:sp macro="" textlink="">
      <xdr:nvSpPr>
        <xdr:cNvPr id="195" name="Rectangle 194">
          <a:extLst>
            <a:ext uri="{FF2B5EF4-FFF2-40B4-BE49-F238E27FC236}">
              <a16:creationId xmlns:a16="http://schemas.microsoft.com/office/drawing/2014/main" id="{2E022CCD-75EE-44C9-8799-CD64A45257F6}"/>
            </a:ext>
          </a:extLst>
        </xdr:cNvPr>
        <xdr:cNvSpPr/>
      </xdr:nvSpPr>
      <xdr:spPr>
        <a:xfrm>
          <a:off x="3046153" y="10019790"/>
          <a:ext cx="1225062" cy="542946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Time</a:t>
          </a:r>
          <a:r>
            <a:rPr lang="en-US" sz="11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Tracker OFF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10</xdr:col>
      <xdr:colOff>608361</xdr:colOff>
      <xdr:row>69</xdr:row>
      <xdr:rowOff>25365</xdr:rowOff>
    </xdr:from>
    <xdr:to>
      <xdr:col>11</xdr:col>
      <xdr:colOff>1084</xdr:colOff>
      <xdr:row>71</xdr:row>
      <xdr:rowOff>99221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A5A6A47D-B82B-49DD-B02F-AF61FC9156E2}"/>
            </a:ext>
          </a:extLst>
        </xdr:cNvPr>
        <xdr:cNvCxnSpPr>
          <a:cxnSpLocks/>
          <a:stCxn id="195" idx="2"/>
          <a:endCxn id="22" idx="0"/>
        </xdr:cNvCxnSpPr>
      </xdr:nvCxnSpPr>
      <xdr:spPr>
        <a:xfrm flipH="1">
          <a:off x="3656361" y="10245130"/>
          <a:ext cx="2323" cy="432444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420386</xdr:colOff>
      <xdr:row>76</xdr:row>
      <xdr:rowOff>9540</xdr:rowOff>
    </xdr:from>
    <xdr:to>
      <xdr:col>12</xdr:col>
      <xdr:colOff>185924</xdr:colOff>
      <xdr:row>81</xdr:row>
      <xdr:rowOff>175002</xdr:rowOff>
    </xdr:to>
    <xdr:sp macro="" textlink="">
      <xdr:nvSpPr>
        <xdr:cNvPr id="90" name="Flowchart: Decision 201">
          <a:extLst>
            <a:ext uri="{FF2B5EF4-FFF2-40B4-BE49-F238E27FC236}">
              <a16:creationId xmlns:a16="http://schemas.microsoft.com/office/drawing/2014/main" id="{0545B548-E69F-4BB3-8BCF-093D2795AF91}"/>
            </a:ext>
          </a:extLst>
        </xdr:cNvPr>
        <xdr:cNvSpPr/>
      </xdr:nvSpPr>
      <xdr:spPr>
        <a:xfrm>
          <a:off x="2858786" y="11484364"/>
          <a:ext cx="1594338" cy="1061932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Feed Grain </a:t>
          </a:r>
          <a:endParaRPr lang="en-US" sz="600">
            <a:solidFill>
              <a:schemeClr val="tx1"/>
            </a:solidFill>
            <a:effectLst/>
          </a:endParaRPr>
        </a:p>
      </xdr:txBody>
    </xdr:sp>
    <xdr:clientData/>
  </xdr:twoCellAnchor>
  <xdr:twoCellAnchor>
    <xdr:from>
      <xdr:col>9</xdr:col>
      <xdr:colOff>605432</xdr:colOff>
      <xdr:row>55</xdr:row>
      <xdr:rowOff>115563</xdr:rowOff>
    </xdr:from>
    <xdr:to>
      <xdr:col>12</xdr:col>
      <xdr:colOff>1694</xdr:colOff>
      <xdr:row>58</xdr:row>
      <xdr:rowOff>103334</xdr:rowOff>
    </xdr:to>
    <xdr:sp macro="" textlink="">
      <xdr:nvSpPr>
        <xdr:cNvPr id="210" name="Rectangle 209">
          <a:extLst>
            <a:ext uri="{FF2B5EF4-FFF2-40B4-BE49-F238E27FC236}">
              <a16:creationId xmlns:a16="http://schemas.microsoft.com/office/drawing/2014/main" id="{AEEA3023-E66B-4AC6-95DF-819527BA0D3C}"/>
            </a:ext>
          </a:extLst>
        </xdr:cNvPr>
        <xdr:cNvSpPr/>
      </xdr:nvSpPr>
      <xdr:spPr>
        <a:xfrm>
          <a:off x="3043832" y="8062134"/>
          <a:ext cx="1225062" cy="542943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Motor run for few seconds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10</xdr:col>
      <xdr:colOff>608363</xdr:colOff>
      <xdr:row>58</xdr:row>
      <xdr:rowOff>103334</xdr:rowOff>
    </xdr:from>
    <xdr:to>
      <xdr:col>10</xdr:col>
      <xdr:colOff>608365</xdr:colOff>
      <xdr:row>60</xdr:row>
      <xdr:rowOff>148348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813C6826-F2C0-4634-ABE7-C6B2B42ADD28}"/>
            </a:ext>
          </a:extLst>
        </xdr:cNvPr>
        <xdr:cNvCxnSpPr>
          <a:cxnSpLocks/>
          <a:stCxn id="210" idx="2"/>
          <a:endCxn id="50" idx="0"/>
        </xdr:cNvCxnSpPr>
      </xdr:nvCxnSpPr>
      <xdr:spPr>
        <a:xfrm>
          <a:off x="3656363" y="8605077"/>
          <a:ext cx="2" cy="41512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440220</xdr:colOff>
      <xdr:row>71</xdr:row>
      <xdr:rowOff>28476</xdr:rowOff>
    </xdr:from>
    <xdr:to>
      <xdr:col>16</xdr:col>
      <xdr:colOff>446082</xdr:colOff>
      <xdr:row>74</xdr:row>
      <xdr:rowOff>16248</xdr:rowOff>
    </xdr:to>
    <xdr:sp macro="" textlink="">
      <xdr:nvSpPr>
        <xdr:cNvPr id="823" name="Rectangle 219">
          <a:extLst>
            <a:ext uri="{FF2B5EF4-FFF2-40B4-BE49-F238E27FC236}">
              <a16:creationId xmlns:a16="http://schemas.microsoft.com/office/drawing/2014/main" id="{4CC62EFA-1E3D-4834-B129-C70B6C624CE5}"/>
            </a:ext>
          </a:extLst>
        </xdr:cNvPr>
        <xdr:cNvSpPr/>
      </xdr:nvSpPr>
      <xdr:spPr>
        <a:xfrm>
          <a:off x="7145820" y="10606829"/>
          <a:ext cx="1225062" cy="525654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Stop Motor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15</xdr:col>
      <xdr:colOff>443151</xdr:colOff>
      <xdr:row>74</xdr:row>
      <xdr:rowOff>16248</xdr:rowOff>
    </xdr:from>
    <xdr:to>
      <xdr:col>15</xdr:col>
      <xdr:colOff>444230</xdr:colOff>
      <xdr:row>75</xdr:row>
      <xdr:rowOff>2252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37307A50-996E-4FC7-8AA2-BE5D71B64282}"/>
            </a:ext>
          </a:extLst>
        </xdr:cNvPr>
        <xdr:cNvCxnSpPr>
          <a:cxnSpLocks/>
          <a:stCxn id="823" idx="2"/>
          <a:endCxn id="824" idx="0"/>
        </xdr:cNvCxnSpPr>
      </xdr:nvCxnSpPr>
      <xdr:spPr>
        <a:xfrm>
          <a:off x="7758351" y="11227173"/>
          <a:ext cx="1079" cy="166979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575021</xdr:colOff>
      <xdr:row>77</xdr:row>
      <xdr:rowOff>93489</xdr:rowOff>
    </xdr:from>
    <xdr:to>
      <xdr:col>10</xdr:col>
      <xdr:colOff>54005</xdr:colOff>
      <xdr:row>79</xdr:row>
      <xdr:rowOff>88438</xdr:rowOff>
    </xdr:to>
    <xdr:sp macro="" textlink="">
      <xdr:nvSpPr>
        <xdr:cNvPr id="964" name="Rectangle 227">
          <a:extLst>
            <a:ext uri="{FF2B5EF4-FFF2-40B4-BE49-F238E27FC236}">
              <a16:creationId xmlns:a16="http://schemas.microsoft.com/office/drawing/2014/main" id="{3A46DF16-5198-4A39-BEBD-58C551D98425}"/>
            </a:ext>
          </a:extLst>
        </xdr:cNvPr>
        <xdr:cNvSpPr/>
      </xdr:nvSpPr>
      <xdr:spPr>
        <a:xfrm>
          <a:off x="3623021" y="12111318"/>
          <a:ext cx="698184" cy="365063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10</xdr:col>
      <xdr:colOff>64097</xdr:colOff>
      <xdr:row>81</xdr:row>
      <xdr:rowOff>89646</xdr:rowOff>
    </xdr:from>
    <xdr:to>
      <xdr:col>11</xdr:col>
      <xdr:colOff>152681</xdr:colOff>
      <xdr:row>82</xdr:row>
      <xdr:rowOff>166985</xdr:rowOff>
    </xdr:to>
    <xdr:sp macro="" textlink="">
      <xdr:nvSpPr>
        <xdr:cNvPr id="229" name="Rectangle 228">
          <a:extLst>
            <a:ext uri="{FF2B5EF4-FFF2-40B4-BE49-F238E27FC236}">
              <a16:creationId xmlns:a16="http://schemas.microsoft.com/office/drawing/2014/main" id="{C858D737-D4DF-4C92-8FF4-08099FBC2692}"/>
            </a:ext>
          </a:extLst>
        </xdr:cNvPr>
        <xdr:cNvSpPr/>
      </xdr:nvSpPr>
      <xdr:spPr>
        <a:xfrm>
          <a:off x="3112097" y="12460940"/>
          <a:ext cx="698184" cy="256633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9</xdr:col>
      <xdr:colOff>417391</xdr:colOff>
      <xdr:row>88</xdr:row>
      <xdr:rowOff>63197</xdr:rowOff>
    </xdr:from>
    <xdr:to>
      <xdr:col>12</xdr:col>
      <xdr:colOff>182929</xdr:colOff>
      <xdr:row>94</xdr:row>
      <xdr:rowOff>42431</xdr:rowOff>
    </xdr:to>
    <xdr:sp macro="" textlink="">
      <xdr:nvSpPr>
        <xdr:cNvPr id="949" name="Flowchart: Decision 229">
          <a:extLst>
            <a:ext uri="{FF2B5EF4-FFF2-40B4-BE49-F238E27FC236}">
              <a16:creationId xmlns:a16="http://schemas.microsoft.com/office/drawing/2014/main" id="{2A015AEA-3C30-4463-BDD2-DFC1690D25D5}"/>
            </a:ext>
          </a:extLst>
        </xdr:cNvPr>
        <xdr:cNvSpPr/>
      </xdr:nvSpPr>
      <xdr:spPr>
        <a:xfrm>
          <a:off x="2855791" y="13953368"/>
          <a:ext cx="1594338" cy="1076514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 b="0">
              <a:solidFill>
                <a:schemeClr val="tx1"/>
              </a:solidFill>
            </a:rPr>
            <a:t>Change on container weight?</a:t>
          </a:r>
        </a:p>
      </xdr:txBody>
    </xdr:sp>
    <xdr:clientData/>
  </xdr:twoCellAnchor>
  <xdr:twoCellAnchor>
    <xdr:from>
      <xdr:col>10</xdr:col>
      <xdr:colOff>608474</xdr:colOff>
      <xdr:row>81</xdr:row>
      <xdr:rowOff>175002</xdr:rowOff>
    </xdr:from>
    <xdr:to>
      <xdr:col>10</xdr:col>
      <xdr:colOff>609612</xdr:colOff>
      <xdr:row>83</xdr:row>
      <xdr:rowOff>125057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69170CAC-225C-4242-8D67-0BFFB7764F42}"/>
            </a:ext>
          </a:extLst>
        </xdr:cNvPr>
        <xdr:cNvCxnSpPr>
          <a:cxnSpLocks/>
          <a:stCxn id="90" idx="2"/>
          <a:endCxn id="256" idx="0"/>
        </xdr:cNvCxnSpPr>
      </xdr:nvCxnSpPr>
      <xdr:spPr>
        <a:xfrm flipH="1">
          <a:off x="6737604" y="15588937"/>
          <a:ext cx="1138" cy="331055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114804</xdr:colOff>
      <xdr:row>93</xdr:row>
      <xdr:rowOff>134297</xdr:rowOff>
    </xdr:from>
    <xdr:to>
      <xdr:col>11</xdr:col>
      <xdr:colOff>203388</xdr:colOff>
      <xdr:row>95</xdr:row>
      <xdr:rowOff>28756</xdr:rowOff>
    </xdr:to>
    <xdr:sp macro="" textlink="">
      <xdr:nvSpPr>
        <xdr:cNvPr id="238" name="Rectangle 237">
          <a:extLst>
            <a:ext uri="{FF2B5EF4-FFF2-40B4-BE49-F238E27FC236}">
              <a16:creationId xmlns:a16="http://schemas.microsoft.com/office/drawing/2014/main" id="{6C5DB2C3-E32A-45A4-A999-A20396ECB459}"/>
            </a:ext>
          </a:extLst>
        </xdr:cNvPr>
        <xdr:cNvSpPr/>
      </xdr:nvSpPr>
      <xdr:spPr>
        <a:xfrm>
          <a:off x="3162804" y="14657121"/>
          <a:ext cx="698184" cy="253047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9</xdr:col>
      <xdr:colOff>603886</xdr:colOff>
      <xdr:row>83</xdr:row>
      <xdr:rowOff>125057</xdr:rowOff>
    </xdr:from>
    <xdr:to>
      <xdr:col>12</xdr:col>
      <xdr:colOff>148</xdr:colOff>
      <xdr:row>86</xdr:row>
      <xdr:rowOff>115005</xdr:rowOff>
    </xdr:to>
    <xdr:sp macro="" textlink="">
      <xdr:nvSpPr>
        <xdr:cNvPr id="256" name="Rectangle 255">
          <a:extLst>
            <a:ext uri="{FF2B5EF4-FFF2-40B4-BE49-F238E27FC236}">
              <a16:creationId xmlns:a16="http://schemas.microsoft.com/office/drawing/2014/main" id="{3FBE5FE1-3438-4EC9-97C1-899E3C6D8DF1}"/>
            </a:ext>
          </a:extLst>
        </xdr:cNvPr>
        <xdr:cNvSpPr/>
      </xdr:nvSpPr>
      <xdr:spPr>
        <a:xfrm>
          <a:off x="3042286" y="12854939"/>
          <a:ext cx="1225062" cy="527831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 b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Loadcell</a:t>
          </a:r>
          <a:r>
            <a:rPr lang="en-US" sz="900" b="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weight checking for 30secs</a:t>
          </a:r>
          <a:endParaRPr lang="en-US" sz="9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10</xdr:col>
      <xdr:colOff>604960</xdr:colOff>
      <xdr:row>86</xdr:row>
      <xdr:rowOff>115005</xdr:rowOff>
    </xdr:from>
    <xdr:to>
      <xdr:col>10</xdr:col>
      <xdr:colOff>606817</xdr:colOff>
      <xdr:row>88</xdr:row>
      <xdr:rowOff>63197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820B2887-3BA7-4B1F-93E9-29016F328152}"/>
            </a:ext>
          </a:extLst>
        </xdr:cNvPr>
        <xdr:cNvCxnSpPr>
          <a:cxnSpLocks/>
          <a:stCxn id="256" idx="2"/>
          <a:endCxn id="949" idx="0"/>
        </xdr:cNvCxnSpPr>
      </xdr:nvCxnSpPr>
      <xdr:spPr>
        <a:xfrm flipH="1">
          <a:off x="4872160" y="13497630"/>
          <a:ext cx="1857" cy="310142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148</xdr:colOff>
      <xdr:row>85</xdr:row>
      <xdr:rowOff>24781</xdr:rowOff>
    </xdr:from>
    <xdr:to>
      <xdr:col>12</xdr:col>
      <xdr:colOff>182929</xdr:colOff>
      <xdr:row>91</xdr:row>
      <xdr:rowOff>52814</xdr:rowOff>
    </xdr:to>
    <xdr:cxnSp macro="">
      <xdr:nvCxnSpPr>
        <xdr:cNvPr id="91" name="Connector: Elbow 260">
          <a:extLst>
            <a:ext uri="{FF2B5EF4-FFF2-40B4-BE49-F238E27FC236}">
              <a16:creationId xmlns:a16="http://schemas.microsoft.com/office/drawing/2014/main" id="{DFEAC506-48BA-4794-88DE-105E16A7B7AD}"/>
            </a:ext>
          </a:extLst>
        </xdr:cNvPr>
        <xdr:cNvCxnSpPr>
          <a:cxnSpLocks/>
          <a:stCxn id="949" idx="3"/>
          <a:endCxn id="256" idx="3"/>
        </xdr:cNvCxnSpPr>
      </xdr:nvCxnSpPr>
      <xdr:spPr>
        <a:xfrm flipH="1" flipV="1">
          <a:off x="7355105" y="16200716"/>
          <a:ext cx="182781" cy="1171033"/>
        </a:xfrm>
        <a:prstGeom prst="bentConnector3">
          <a:avLst>
            <a:gd name="adj1" fmla="val -125068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560281</xdr:colOff>
      <xdr:row>89</xdr:row>
      <xdr:rowOff>164135</xdr:rowOff>
    </xdr:from>
    <xdr:to>
      <xdr:col>13</xdr:col>
      <xdr:colOff>39265</xdr:colOff>
      <xdr:row>91</xdr:row>
      <xdr:rowOff>159085</xdr:rowOff>
    </xdr:to>
    <xdr:sp macro="" textlink="">
      <xdr:nvSpPr>
        <xdr:cNvPr id="957" name="Rectangle 263">
          <a:extLst>
            <a:ext uri="{FF2B5EF4-FFF2-40B4-BE49-F238E27FC236}">
              <a16:creationId xmlns:a16="http://schemas.microsoft.com/office/drawing/2014/main" id="{C67B3C6E-E1FE-4DFA-8D7B-86D6A7098E55}"/>
            </a:ext>
          </a:extLst>
        </xdr:cNvPr>
        <xdr:cNvSpPr/>
      </xdr:nvSpPr>
      <xdr:spPr>
        <a:xfrm>
          <a:off x="5437081" y="14402649"/>
          <a:ext cx="698184" cy="365065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9</xdr:col>
      <xdr:colOff>415003</xdr:colOff>
      <xdr:row>95</xdr:row>
      <xdr:rowOff>167189</xdr:rowOff>
    </xdr:from>
    <xdr:to>
      <xdr:col>12</xdr:col>
      <xdr:colOff>180541</xdr:colOff>
      <xdr:row>101</xdr:row>
      <xdr:rowOff>153358</xdr:rowOff>
    </xdr:to>
    <xdr:sp macro="" textlink="">
      <xdr:nvSpPr>
        <xdr:cNvPr id="266" name="Flowchart: Decision 265">
          <a:extLst>
            <a:ext uri="{FF2B5EF4-FFF2-40B4-BE49-F238E27FC236}">
              <a16:creationId xmlns:a16="http://schemas.microsoft.com/office/drawing/2014/main" id="{1F64783F-9CD4-4DAF-966C-9E53A11CC1CD}"/>
            </a:ext>
          </a:extLst>
        </xdr:cNvPr>
        <xdr:cNvSpPr/>
      </xdr:nvSpPr>
      <xdr:spPr>
        <a:xfrm>
          <a:off x="2853403" y="15337520"/>
          <a:ext cx="1594338" cy="1083449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Container OUT?</a:t>
          </a:r>
          <a:endParaRPr lang="en-US" sz="600">
            <a:solidFill>
              <a:schemeClr val="tx1"/>
            </a:solidFill>
            <a:effectLst/>
          </a:endParaRPr>
        </a:p>
      </xdr:txBody>
    </xdr:sp>
    <xdr:clientData/>
  </xdr:twoCellAnchor>
  <xdr:twoCellAnchor>
    <xdr:from>
      <xdr:col>10</xdr:col>
      <xdr:colOff>602572</xdr:colOff>
      <xdr:row>94</xdr:row>
      <xdr:rowOff>42431</xdr:rowOff>
    </xdr:from>
    <xdr:to>
      <xdr:col>10</xdr:col>
      <xdr:colOff>604960</xdr:colOff>
      <xdr:row>95</xdr:row>
      <xdr:rowOff>167189</xdr:rowOff>
    </xdr:to>
    <xdr:cxnSp macro="">
      <xdr:nvCxnSpPr>
        <xdr:cNvPr id="267" name="Straight Arrow Connector 266">
          <a:extLst>
            <a:ext uri="{FF2B5EF4-FFF2-40B4-BE49-F238E27FC236}">
              <a16:creationId xmlns:a16="http://schemas.microsoft.com/office/drawing/2014/main" id="{C27ED91C-02F1-432F-A1B8-F1EF61F194A7}"/>
            </a:ext>
          </a:extLst>
        </xdr:cNvPr>
        <xdr:cNvCxnSpPr>
          <a:cxnSpLocks/>
          <a:stCxn id="949" idx="2"/>
          <a:endCxn id="266" idx="0"/>
        </xdr:cNvCxnSpPr>
      </xdr:nvCxnSpPr>
      <xdr:spPr>
        <a:xfrm flipH="1">
          <a:off x="4869772" y="14872856"/>
          <a:ext cx="2388" cy="305733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498220</xdr:colOff>
      <xdr:row>83</xdr:row>
      <xdr:rowOff>144478</xdr:rowOff>
    </xdr:from>
    <xdr:to>
      <xdr:col>9</xdr:col>
      <xdr:colOff>415003</xdr:colOff>
      <xdr:row>98</xdr:row>
      <xdr:rowOff>160274</xdr:rowOff>
    </xdr:to>
    <xdr:cxnSp macro="">
      <xdr:nvCxnSpPr>
        <xdr:cNvPr id="270" name="Connector: Elbow 269">
          <a:extLst>
            <a:ext uri="{FF2B5EF4-FFF2-40B4-BE49-F238E27FC236}">
              <a16:creationId xmlns:a16="http://schemas.microsoft.com/office/drawing/2014/main" id="{00148741-A361-49E3-BAC1-76274B1E3BA0}"/>
            </a:ext>
          </a:extLst>
        </xdr:cNvPr>
        <xdr:cNvCxnSpPr>
          <a:cxnSpLocks/>
          <a:stCxn id="266" idx="1"/>
          <a:endCxn id="960" idx="3"/>
        </xdr:cNvCxnSpPr>
      </xdr:nvCxnSpPr>
      <xdr:spPr>
        <a:xfrm rot="10800000">
          <a:off x="2949872" y="15939413"/>
          <a:ext cx="2981348" cy="2873296"/>
        </a:xfrm>
        <a:prstGeom prst="bentConnector3">
          <a:avLst>
            <a:gd name="adj1" fmla="val 50000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580146</xdr:colOff>
      <xdr:row>97</xdr:row>
      <xdr:rowOff>83951</xdr:rowOff>
    </xdr:from>
    <xdr:to>
      <xdr:col>10</xdr:col>
      <xdr:colOff>59130</xdr:colOff>
      <xdr:row>99</xdr:row>
      <xdr:rowOff>78900</xdr:rowOff>
    </xdr:to>
    <xdr:sp macro="" textlink="">
      <xdr:nvSpPr>
        <xdr:cNvPr id="274" name="Rectangle 273">
          <a:extLst>
            <a:ext uri="{FF2B5EF4-FFF2-40B4-BE49-F238E27FC236}">
              <a16:creationId xmlns:a16="http://schemas.microsoft.com/office/drawing/2014/main" id="{040C31D6-0E2F-4F99-BA8C-B3B798A7E8A1}"/>
            </a:ext>
          </a:extLst>
        </xdr:cNvPr>
        <xdr:cNvSpPr/>
      </xdr:nvSpPr>
      <xdr:spPr>
        <a:xfrm>
          <a:off x="2408946" y="15462064"/>
          <a:ext cx="698184" cy="356899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10</xdr:col>
      <xdr:colOff>127807</xdr:colOff>
      <xdr:row>101</xdr:row>
      <xdr:rowOff>54232</xdr:rowOff>
    </xdr:from>
    <xdr:to>
      <xdr:col>11</xdr:col>
      <xdr:colOff>216391</xdr:colOff>
      <xdr:row>102</xdr:row>
      <xdr:rowOff>157233</xdr:rowOff>
    </xdr:to>
    <xdr:sp macro="" textlink="">
      <xdr:nvSpPr>
        <xdr:cNvPr id="275" name="Rectangle 274">
          <a:extLst>
            <a:ext uri="{FF2B5EF4-FFF2-40B4-BE49-F238E27FC236}">
              <a16:creationId xmlns:a16="http://schemas.microsoft.com/office/drawing/2014/main" id="{4C099BDA-5F0B-47A1-8386-D34504D58407}"/>
            </a:ext>
          </a:extLst>
        </xdr:cNvPr>
        <xdr:cNvSpPr/>
      </xdr:nvSpPr>
      <xdr:spPr>
        <a:xfrm>
          <a:off x="3175807" y="16011408"/>
          <a:ext cx="698184" cy="282296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1</xdr:col>
      <xdr:colOff>186200</xdr:colOff>
      <xdr:row>12</xdr:row>
      <xdr:rowOff>21355</xdr:rowOff>
    </xdr:from>
    <xdr:to>
      <xdr:col>3</xdr:col>
      <xdr:colOff>192062</xdr:colOff>
      <xdr:row>15</xdr:row>
      <xdr:rowOff>11031</xdr:rowOff>
    </xdr:to>
    <xdr:sp macro="" textlink="">
      <xdr:nvSpPr>
        <xdr:cNvPr id="980" name="Rectangle 305">
          <a:extLst>
            <a:ext uri="{FF2B5EF4-FFF2-40B4-BE49-F238E27FC236}">
              <a16:creationId xmlns:a16="http://schemas.microsoft.com/office/drawing/2014/main" id="{DC45FE07-A454-4CC8-8B25-A634B16D00AA}"/>
            </a:ext>
          </a:extLst>
        </xdr:cNvPr>
        <xdr:cNvSpPr/>
      </xdr:nvSpPr>
      <xdr:spPr>
        <a:xfrm>
          <a:off x="795800" y="2292115"/>
          <a:ext cx="1225062" cy="561176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Close Feeder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</xdr:col>
      <xdr:colOff>111516</xdr:colOff>
      <xdr:row>19</xdr:row>
      <xdr:rowOff>144906</xdr:rowOff>
    </xdr:from>
    <xdr:to>
      <xdr:col>3</xdr:col>
      <xdr:colOff>263588</xdr:colOff>
      <xdr:row>22</xdr:row>
      <xdr:rowOff>142204</xdr:rowOff>
    </xdr:to>
    <xdr:sp macro="" textlink="">
      <xdr:nvSpPr>
        <xdr:cNvPr id="983" name="Rectangle 306">
          <a:extLst>
            <a:ext uri="{FF2B5EF4-FFF2-40B4-BE49-F238E27FC236}">
              <a16:creationId xmlns:a16="http://schemas.microsoft.com/office/drawing/2014/main" id="{8813722F-3E96-4B34-B702-A9D24E48B20A}"/>
            </a:ext>
          </a:extLst>
        </xdr:cNvPr>
        <xdr:cNvSpPr/>
      </xdr:nvSpPr>
      <xdr:spPr>
        <a:xfrm>
          <a:off x="721116" y="3749166"/>
          <a:ext cx="1371272" cy="568798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Stop Motor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</xdr:col>
      <xdr:colOff>116205</xdr:colOff>
      <xdr:row>23</xdr:row>
      <xdr:rowOff>126946</xdr:rowOff>
    </xdr:from>
    <xdr:to>
      <xdr:col>3</xdr:col>
      <xdr:colOff>265088</xdr:colOff>
      <xdr:row>26</xdr:row>
      <xdr:rowOff>126152</xdr:rowOff>
    </xdr:to>
    <xdr:sp macro="" textlink="">
      <xdr:nvSpPr>
        <xdr:cNvPr id="984" name="Rectangle 307">
          <a:extLst>
            <a:ext uri="{FF2B5EF4-FFF2-40B4-BE49-F238E27FC236}">
              <a16:creationId xmlns:a16="http://schemas.microsoft.com/office/drawing/2014/main" id="{5A4DBF8F-A96F-4D4B-AD8B-4AC9E3608822}"/>
            </a:ext>
          </a:extLst>
        </xdr:cNvPr>
        <xdr:cNvSpPr/>
      </xdr:nvSpPr>
      <xdr:spPr>
        <a:xfrm>
          <a:off x="725805" y="4493206"/>
          <a:ext cx="1368083" cy="570706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Time</a:t>
          </a:r>
          <a:r>
            <a:rPr lang="en-US" sz="11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Tracker OFF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</xdr:col>
      <xdr:colOff>120015</xdr:colOff>
      <xdr:row>15</xdr:row>
      <xdr:rowOff>155714</xdr:rowOff>
    </xdr:from>
    <xdr:to>
      <xdr:col>3</xdr:col>
      <xdr:colOff>260985</xdr:colOff>
      <xdr:row>18</xdr:row>
      <xdr:rowOff>141579</xdr:rowOff>
    </xdr:to>
    <xdr:sp macro="" textlink="">
      <xdr:nvSpPr>
        <xdr:cNvPr id="982" name="Rectangle 308">
          <a:extLst>
            <a:ext uri="{FF2B5EF4-FFF2-40B4-BE49-F238E27FC236}">
              <a16:creationId xmlns:a16="http://schemas.microsoft.com/office/drawing/2014/main" id="{1772818D-603B-4247-9E5D-278C7F6F9100}"/>
            </a:ext>
          </a:extLst>
        </xdr:cNvPr>
        <xdr:cNvSpPr/>
      </xdr:nvSpPr>
      <xdr:spPr>
        <a:xfrm>
          <a:off x="729615" y="2997974"/>
          <a:ext cx="1360170" cy="557365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Motor run for few seconds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4</xdr:col>
      <xdr:colOff>266406</xdr:colOff>
      <xdr:row>5</xdr:row>
      <xdr:rowOff>9966</xdr:rowOff>
    </xdr:from>
    <xdr:to>
      <xdr:col>6</xdr:col>
      <xdr:colOff>576256</xdr:colOff>
      <xdr:row>8</xdr:row>
      <xdr:rowOff>545</xdr:rowOff>
    </xdr:to>
    <xdr:sp macro="" textlink="">
      <xdr:nvSpPr>
        <xdr:cNvPr id="991" name="Rectangle 310">
          <a:extLst>
            <a:ext uri="{FF2B5EF4-FFF2-40B4-BE49-F238E27FC236}">
              <a16:creationId xmlns:a16="http://schemas.microsoft.com/office/drawing/2014/main" id="{B5C0ACB5-626D-4536-8413-836A146935DB}"/>
            </a:ext>
          </a:extLst>
        </xdr:cNvPr>
        <xdr:cNvSpPr/>
      </xdr:nvSpPr>
      <xdr:spPr>
        <a:xfrm>
          <a:off x="2704806" y="947226"/>
          <a:ext cx="1529050" cy="562079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8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8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</a:t>
          </a:r>
        </a:p>
        <a:p>
          <a:pPr algn="ctr"/>
          <a:r>
            <a:rPr lang="en-US" sz="8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(no or wrong container)</a:t>
          </a:r>
          <a:endParaRPr lang="en-US" sz="8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2</xdr:col>
      <xdr:colOff>189131</xdr:colOff>
      <xdr:row>15</xdr:row>
      <xdr:rowOff>11031</xdr:rowOff>
    </xdr:from>
    <xdr:to>
      <xdr:col>2</xdr:col>
      <xdr:colOff>190500</xdr:colOff>
      <xdr:row>15</xdr:row>
      <xdr:rowOff>155714</xdr:rowOff>
    </xdr:to>
    <xdr:cxnSp macro="">
      <xdr:nvCxnSpPr>
        <xdr:cNvPr id="939" name="Straight Arrow Connector 312">
          <a:extLst>
            <a:ext uri="{FF2B5EF4-FFF2-40B4-BE49-F238E27FC236}">
              <a16:creationId xmlns:a16="http://schemas.microsoft.com/office/drawing/2014/main" id="{9EA89F7A-A489-4773-9DC1-0880562E779B}"/>
            </a:ext>
          </a:extLst>
        </xdr:cNvPr>
        <xdr:cNvCxnSpPr>
          <a:cxnSpLocks/>
          <a:stCxn id="980" idx="2"/>
          <a:endCxn id="982" idx="0"/>
        </xdr:cNvCxnSpPr>
      </xdr:nvCxnSpPr>
      <xdr:spPr>
        <a:xfrm>
          <a:off x="1414957" y="2851966"/>
          <a:ext cx="1369" cy="144683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187552</xdr:colOff>
      <xdr:row>18</xdr:row>
      <xdr:rowOff>141579</xdr:rowOff>
    </xdr:from>
    <xdr:to>
      <xdr:col>2</xdr:col>
      <xdr:colOff>190500</xdr:colOff>
      <xdr:row>19</xdr:row>
      <xdr:rowOff>144906</xdr:rowOff>
    </xdr:to>
    <xdr:cxnSp macro="">
      <xdr:nvCxnSpPr>
        <xdr:cNvPr id="316" name="Straight Arrow Connector 315">
          <a:extLst>
            <a:ext uri="{FF2B5EF4-FFF2-40B4-BE49-F238E27FC236}">
              <a16:creationId xmlns:a16="http://schemas.microsoft.com/office/drawing/2014/main" id="{806DADB7-4DFD-4378-9113-73775868908B}"/>
            </a:ext>
          </a:extLst>
        </xdr:cNvPr>
        <xdr:cNvCxnSpPr>
          <a:cxnSpLocks/>
          <a:stCxn id="982" idx="2"/>
          <a:endCxn id="983" idx="0"/>
        </xdr:cNvCxnSpPr>
      </xdr:nvCxnSpPr>
      <xdr:spPr>
        <a:xfrm flipH="1">
          <a:off x="1413378" y="3554014"/>
          <a:ext cx="2948" cy="193827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187552</xdr:colOff>
      <xdr:row>22</xdr:row>
      <xdr:rowOff>142204</xdr:rowOff>
    </xdr:from>
    <xdr:to>
      <xdr:col>2</xdr:col>
      <xdr:colOff>190647</xdr:colOff>
      <xdr:row>23</xdr:row>
      <xdr:rowOff>126946</xdr:rowOff>
    </xdr:to>
    <xdr:cxnSp macro="">
      <xdr:nvCxnSpPr>
        <xdr:cNvPr id="319" name="Straight Arrow Connector 318">
          <a:extLst>
            <a:ext uri="{FF2B5EF4-FFF2-40B4-BE49-F238E27FC236}">
              <a16:creationId xmlns:a16="http://schemas.microsoft.com/office/drawing/2014/main" id="{178D5DA4-F602-4113-A737-4E2D587E7046}"/>
            </a:ext>
          </a:extLst>
        </xdr:cNvPr>
        <xdr:cNvCxnSpPr>
          <a:cxnSpLocks/>
          <a:stCxn id="983" idx="2"/>
          <a:endCxn id="984" idx="0"/>
        </xdr:cNvCxnSpPr>
      </xdr:nvCxnSpPr>
      <xdr:spPr>
        <a:xfrm>
          <a:off x="1413378" y="4316639"/>
          <a:ext cx="3095" cy="175242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421331</xdr:colOff>
      <xdr:row>8</xdr:row>
      <xdr:rowOff>545</xdr:rowOff>
    </xdr:from>
    <xdr:to>
      <xdr:col>5</xdr:col>
      <xdr:colOff>428352</xdr:colOff>
      <xdr:row>10</xdr:row>
      <xdr:rowOff>102704</xdr:rowOff>
    </xdr:to>
    <xdr:cxnSp macro="">
      <xdr:nvCxnSpPr>
        <xdr:cNvPr id="103" name="Straight Arrow Connector 322">
          <a:extLst>
            <a:ext uri="{FF2B5EF4-FFF2-40B4-BE49-F238E27FC236}">
              <a16:creationId xmlns:a16="http://schemas.microsoft.com/office/drawing/2014/main" id="{BAB628A6-1E71-401D-A396-C444FA28954B}"/>
            </a:ext>
          </a:extLst>
        </xdr:cNvPr>
        <xdr:cNvCxnSpPr>
          <a:cxnSpLocks/>
          <a:stCxn id="954" idx="0"/>
          <a:endCxn id="991" idx="2"/>
        </xdr:cNvCxnSpPr>
      </xdr:nvCxnSpPr>
      <xdr:spPr>
        <a:xfrm flipH="1" flipV="1">
          <a:off x="3485896" y="1507980"/>
          <a:ext cx="7021" cy="483159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427637</xdr:colOff>
      <xdr:row>48</xdr:row>
      <xdr:rowOff>88992</xdr:rowOff>
    </xdr:from>
    <xdr:to>
      <xdr:col>15</xdr:col>
      <xdr:colOff>436287</xdr:colOff>
      <xdr:row>50</xdr:row>
      <xdr:rowOff>41943</xdr:rowOff>
    </xdr:to>
    <xdr:cxnSp macro="">
      <xdr:nvCxnSpPr>
        <xdr:cNvPr id="869" name="Straight Arrow Connector 45">
          <a:extLst>
            <a:ext uri="{FF2B5EF4-FFF2-40B4-BE49-F238E27FC236}">
              <a16:creationId xmlns:a16="http://schemas.microsoft.com/office/drawing/2014/main" id="{0CF7FA98-2736-416A-B764-79A70C40B110}"/>
            </a:ext>
          </a:extLst>
        </xdr:cNvPr>
        <xdr:cNvCxnSpPr>
          <a:cxnSpLocks/>
          <a:stCxn id="877" idx="2"/>
          <a:endCxn id="883" idx="0"/>
        </xdr:cNvCxnSpPr>
      </xdr:nvCxnSpPr>
      <xdr:spPr>
        <a:xfrm>
          <a:off x="7742837" y="6594567"/>
          <a:ext cx="8650" cy="314901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5606</xdr:colOff>
      <xdr:row>45</xdr:row>
      <xdr:rowOff>98125</xdr:rowOff>
    </xdr:from>
    <xdr:to>
      <xdr:col>17</xdr:col>
      <xdr:colOff>425460</xdr:colOff>
      <xdr:row>45</xdr:row>
      <xdr:rowOff>98789</xdr:rowOff>
    </xdr:to>
    <xdr:cxnSp macro="">
      <xdr:nvCxnSpPr>
        <xdr:cNvPr id="893" name="Straight Arrow Connector 52">
          <a:extLst>
            <a:ext uri="{FF2B5EF4-FFF2-40B4-BE49-F238E27FC236}">
              <a16:creationId xmlns:a16="http://schemas.microsoft.com/office/drawing/2014/main" id="{3187676B-6013-4C9F-ABFA-B4F98E358281}"/>
            </a:ext>
          </a:extLst>
        </xdr:cNvPr>
        <xdr:cNvCxnSpPr>
          <a:cxnSpLocks/>
          <a:stCxn id="877" idx="3"/>
          <a:endCxn id="933" idx="1"/>
        </xdr:cNvCxnSpPr>
      </xdr:nvCxnSpPr>
      <xdr:spPr>
        <a:xfrm flipV="1">
          <a:off x="8540006" y="6060775"/>
          <a:ext cx="419854" cy="664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443029</xdr:colOff>
      <xdr:row>50</xdr:row>
      <xdr:rowOff>148807</xdr:rowOff>
    </xdr:from>
    <xdr:to>
      <xdr:col>18</xdr:col>
      <xdr:colOff>431639</xdr:colOff>
      <xdr:row>51</xdr:row>
      <xdr:rowOff>133665</xdr:rowOff>
    </xdr:to>
    <xdr:cxnSp macro="">
      <xdr:nvCxnSpPr>
        <xdr:cNvPr id="906" name="Connector: Elbow 55">
          <a:extLst>
            <a:ext uri="{FF2B5EF4-FFF2-40B4-BE49-F238E27FC236}">
              <a16:creationId xmlns:a16="http://schemas.microsoft.com/office/drawing/2014/main" id="{6045DC93-9B8B-4603-A4D2-50F886C2D649}"/>
            </a:ext>
          </a:extLst>
        </xdr:cNvPr>
        <xdr:cNvCxnSpPr>
          <a:cxnSpLocks/>
          <a:stCxn id="934" idx="2"/>
          <a:endCxn id="883" idx="3"/>
        </xdr:cNvCxnSpPr>
      </xdr:nvCxnSpPr>
      <xdr:spPr>
        <a:xfrm rot="5400000">
          <a:off x="8881333" y="7059360"/>
          <a:ext cx="180801" cy="1207810"/>
        </a:xfrm>
        <a:prstGeom prst="bentConnector2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407276</xdr:colOff>
      <xdr:row>31</xdr:row>
      <xdr:rowOff>105104</xdr:rowOff>
    </xdr:from>
    <xdr:to>
      <xdr:col>12</xdr:col>
      <xdr:colOff>172814</xdr:colOff>
      <xdr:row>37</xdr:row>
      <xdr:rowOff>85510</xdr:rowOff>
    </xdr:to>
    <xdr:sp macro="" textlink="">
      <xdr:nvSpPr>
        <xdr:cNvPr id="8" name="Flowchart: Decision 7">
          <a:extLst>
            <a:ext uri="{FF2B5EF4-FFF2-40B4-BE49-F238E27FC236}">
              <a16:creationId xmlns:a16="http://schemas.microsoft.com/office/drawing/2014/main" id="{91160B02-2197-4DD8-BC21-66AA9A1D4E37}"/>
            </a:ext>
          </a:extLst>
        </xdr:cNvPr>
        <xdr:cNvSpPr/>
      </xdr:nvSpPr>
      <xdr:spPr>
        <a:xfrm>
          <a:off x="4072759" y="5990897"/>
          <a:ext cx="1598279" cy="1123406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800" b="0">
              <a:solidFill>
                <a:schemeClr val="tx1"/>
              </a:solidFill>
            </a:rPr>
            <a:t>Has grain on</a:t>
          </a:r>
          <a:r>
            <a:rPr lang="en-US" sz="800" b="0" baseline="0">
              <a:solidFill>
                <a:schemeClr val="tx1"/>
              </a:solidFill>
            </a:rPr>
            <a:t> hopper?</a:t>
          </a:r>
          <a:endParaRPr lang="en-US" sz="800" b="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595502</xdr:colOff>
      <xdr:row>37</xdr:row>
      <xdr:rowOff>85510</xdr:rowOff>
    </xdr:from>
    <xdr:to>
      <xdr:col>10</xdr:col>
      <xdr:colOff>608221</xdr:colOff>
      <xdr:row>42</xdr:row>
      <xdr:rowOff>110331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092C7403-7C1C-45E6-AD1B-268B00F0982A}"/>
            </a:ext>
          </a:extLst>
        </xdr:cNvPr>
        <xdr:cNvCxnSpPr>
          <a:cxnSpLocks/>
          <a:stCxn id="8" idx="2"/>
          <a:endCxn id="21" idx="0"/>
        </xdr:cNvCxnSpPr>
      </xdr:nvCxnSpPr>
      <xdr:spPr>
        <a:xfrm>
          <a:off x="4871899" y="7114303"/>
          <a:ext cx="12719" cy="977321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597776</xdr:colOff>
      <xdr:row>36</xdr:row>
      <xdr:rowOff>170793</xdr:rowOff>
    </xdr:from>
    <xdr:to>
      <xdr:col>11</xdr:col>
      <xdr:colOff>76761</xdr:colOff>
      <xdr:row>38</xdr:row>
      <xdr:rowOff>52362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181E3DA1-2E48-493D-B590-E01EAA68D2F4}"/>
            </a:ext>
          </a:extLst>
        </xdr:cNvPr>
        <xdr:cNvSpPr/>
      </xdr:nvSpPr>
      <xdr:spPr>
        <a:xfrm>
          <a:off x="4263259" y="7009086"/>
          <a:ext cx="700812" cy="262569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8</xdr:col>
      <xdr:colOff>585650</xdr:colOff>
      <xdr:row>33</xdr:row>
      <xdr:rowOff>54298</xdr:rowOff>
    </xdr:from>
    <xdr:to>
      <xdr:col>10</xdr:col>
      <xdr:colOff>63319</xdr:colOff>
      <xdr:row>34</xdr:row>
      <xdr:rowOff>73573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65A325F3-CD7B-4B80-994B-99EA4140C670}"/>
            </a:ext>
          </a:extLst>
        </xdr:cNvPr>
        <xdr:cNvSpPr/>
      </xdr:nvSpPr>
      <xdr:spPr>
        <a:xfrm>
          <a:off x="3640219" y="6321091"/>
          <a:ext cx="699497" cy="209775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9</xdr:col>
      <xdr:colOff>409180</xdr:colOff>
      <xdr:row>34</xdr:row>
      <xdr:rowOff>99117</xdr:rowOff>
    </xdr:from>
    <xdr:to>
      <xdr:col>9</xdr:col>
      <xdr:colOff>605432</xdr:colOff>
      <xdr:row>51</xdr:row>
      <xdr:rowOff>155703</xdr:rowOff>
    </xdr:to>
    <xdr:cxnSp macro="">
      <xdr:nvCxnSpPr>
        <xdr:cNvPr id="970" name="Connector: Elbow 55">
          <a:extLst>
            <a:ext uri="{FF2B5EF4-FFF2-40B4-BE49-F238E27FC236}">
              <a16:creationId xmlns:a16="http://schemas.microsoft.com/office/drawing/2014/main" id="{B7505371-3F85-4310-B2EF-4AB3197A5B09}"/>
            </a:ext>
          </a:extLst>
        </xdr:cNvPr>
        <xdr:cNvCxnSpPr>
          <a:cxnSpLocks/>
          <a:stCxn id="8" idx="1"/>
          <a:endCxn id="42" idx="1"/>
        </xdr:cNvCxnSpPr>
      </xdr:nvCxnSpPr>
      <xdr:spPr>
        <a:xfrm>
          <a:off x="5925397" y="6559552"/>
          <a:ext cx="196252" cy="3295086"/>
        </a:xfrm>
        <a:prstGeom prst="bentConnector3">
          <a:avLst>
            <a:gd name="adj1" fmla="val -848944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355648</xdr:colOff>
      <xdr:row>10</xdr:row>
      <xdr:rowOff>102704</xdr:rowOff>
    </xdr:from>
    <xdr:to>
      <xdr:col>6</xdr:col>
      <xdr:colOff>501055</xdr:colOff>
      <xdr:row>16</xdr:row>
      <xdr:rowOff>117230</xdr:rowOff>
    </xdr:to>
    <xdr:sp macro="" textlink="">
      <xdr:nvSpPr>
        <xdr:cNvPr id="954" name="Flowchart: Decision 112">
          <a:extLst>
            <a:ext uri="{FF2B5EF4-FFF2-40B4-BE49-F238E27FC236}">
              <a16:creationId xmlns:a16="http://schemas.microsoft.com/office/drawing/2014/main" id="{3620C38C-41BE-4C36-BFC2-4377BD953E1D}"/>
            </a:ext>
          </a:extLst>
        </xdr:cNvPr>
        <xdr:cNvSpPr/>
      </xdr:nvSpPr>
      <xdr:spPr>
        <a:xfrm>
          <a:off x="2794048" y="2019427"/>
          <a:ext cx="1364607" cy="1175111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00" b="0">
              <a:solidFill>
                <a:schemeClr val="tx1"/>
              </a:solidFill>
            </a:rPr>
            <a:t>Is Motor ON?</a:t>
          </a:r>
        </a:p>
      </xdr:txBody>
    </xdr:sp>
    <xdr:clientData/>
  </xdr:twoCellAnchor>
  <xdr:twoCellAnchor>
    <xdr:from>
      <xdr:col>13</xdr:col>
      <xdr:colOff>191484</xdr:colOff>
      <xdr:row>33</xdr:row>
      <xdr:rowOff>85620</xdr:rowOff>
    </xdr:from>
    <xdr:to>
      <xdr:col>13</xdr:col>
      <xdr:colOff>560782</xdr:colOff>
      <xdr:row>35</xdr:row>
      <xdr:rowOff>58677</xdr:rowOff>
    </xdr:to>
    <xdr:sp macro="" textlink="">
      <xdr:nvSpPr>
        <xdr:cNvPr id="169" name="Oval 114">
          <a:extLst>
            <a:ext uri="{FF2B5EF4-FFF2-40B4-BE49-F238E27FC236}">
              <a16:creationId xmlns:a16="http://schemas.microsoft.com/office/drawing/2014/main" id="{1191ED72-A2C7-856B-D6AD-1E8B0DA8CCE4}"/>
            </a:ext>
          </a:extLst>
        </xdr:cNvPr>
        <xdr:cNvSpPr/>
      </xdr:nvSpPr>
      <xdr:spPr>
        <a:xfrm>
          <a:off x="8116284" y="6356880"/>
          <a:ext cx="369298" cy="35405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/>
            <a:t>A</a:t>
          </a:r>
        </a:p>
      </xdr:txBody>
    </xdr:sp>
    <xdr:clientData/>
  </xdr:twoCellAnchor>
  <xdr:twoCellAnchor>
    <xdr:from>
      <xdr:col>3</xdr:col>
      <xdr:colOff>192062</xdr:colOff>
      <xdr:row>13</xdr:row>
      <xdr:rowOff>109967</xdr:rowOff>
    </xdr:from>
    <xdr:to>
      <xdr:col>4</xdr:col>
      <xdr:colOff>355648</xdr:colOff>
      <xdr:row>13</xdr:row>
      <xdr:rowOff>111443</xdr:rowOff>
    </xdr:to>
    <xdr:cxnSp macro="">
      <xdr:nvCxnSpPr>
        <xdr:cNvPr id="101" name="Straight Arrow Connector 123">
          <a:extLst>
            <a:ext uri="{FF2B5EF4-FFF2-40B4-BE49-F238E27FC236}">
              <a16:creationId xmlns:a16="http://schemas.microsoft.com/office/drawing/2014/main" id="{C7DEB0A3-25A0-4FF6-83AB-86BEC6E8CF21}"/>
            </a:ext>
          </a:extLst>
        </xdr:cNvPr>
        <xdr:cNvCxnSpPr>
          <a:cxnSpLocks/>
          <a:stCxn id="954" idx="1"/>
          <a:endCxn id="980" idx="3"/>
        </xdr:cNvCxnSpPr>
      </xdr:nvCxnSpPr>
      <xdr:spPr>
        <a:xfrm flipH="1">
          <a:off x="2030801" y="2569902"/>
          <a:ext cx="776499" cy="1476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116205</xdr:colOff>
      <xdr:row>6</xdr:row>
      <xdr:rowOff>100507</xdr:rowOff>
    </xdr:from>
    <xdr:to>
      <xdr:col>4</xdr:col>
      <xdr:colOff>266406</xdr:colOff>
      <xdr:row>25</xdr:row>
      <xdr:rowOff>31300</xdr:rowOff>
    </xdr:to>
    <xdr:cxnSp macro="">
      <xdr:nvCxnSpPr>
        <xdr:cNvPr id="986" name="Connector: Elbow 1002">
          <a:extLst>
            <a:ext uri="{FF2B5EF4-FFF2-40B4-BE49-F238E27FC236}">
              <a16:creationId xmlns:a16="http://schemas.microsoft.com/office/drawing/2014/main" id="{20133D80-64AD-4B7B-9C7B-16BB4B9CD91A}"/>
            </a:ext>
          </a:extLst>
        </xdr:cNvPr>
        <xdr:cNvCxnSpPr>
          <a:stCxn id="984" idx="1"/>
          <a:endCxn id="991" idx="1"/>
        </xdr:cNvCxnSpPr>
      </xdr:nvCxnSpPr>
      <xdr:spPr>
        <a:xfrm rot="10800000" flipH="1">
          <a:off x="729118" y="1226942"/>
          <a:ext cx="1988940" cy="3550293"/>
        </a:xfrm>
        <a:prstGeom prst="bentConnector3">
          <a:avLst>
            <a:gd name="adj1" fmla="val -11494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576256</xdr:colOff>
      <xdr:row>6</xdr:row>
      <xdr:rowOff>78888</xdr:rowOff>
    </xdr:from>
    <xdr:to>
      <xdr:col>9</xdr:col>
      <xdr:colOff>602864</xdr:colOff>
      <xdr:row>6</xdr:row>
      <xdr:rowOff>100506</xdr:rowOff>
    </xdr:to>
    <xdr:cxnSp macro="">
      <xdr:nvCxnSpPr>
        <xdr:cNvPr id="111" name="Straight Arrow Connector 136">
          <a:extLst>
            <a:ext uri="{FF2B5EF4-FFF2-40B4-BE49-F238E27FC236}">
              <a16:creationId xmlns:a16="http://schemas.microsoft.com/office/drawing/2014/main" id="{ED8784C2-9DCC-4059-A19D-F714AB63C875}"/>
            </a:ext>
          </a:extLst>
        </xdr:cNvPr>
        <xdr:cNvCxnSpPr>
          <a:cxnSpLocks/>
          <a:stCxn id="991" idx="3"/>
          <a:endCxn id="40" idx="1"/>
        </xdr:cNvCxnSpPr>
      </xdr:nvCxnSpPr>
      <xdr:spPr>
        <a:xfrm flipV="1">
          <a:off x="4253734" y="1205323"/>
          <a:ext cx="1865347" cy="2161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496242</xdr:colOff>
      <xdr:row>92</xdr:row>
      <xdr:rowOff>1150</xdr:rowOff>
    </xdr:from>
    <xdr:to>
      <xdr:col>10</xdr:col>
      <xdr:colOff>604229</xdr:colOff>
      <xdr:row>101</xdr:row>
      <xdr:rowOff>153358</xdr:rowOff>
    </xdr:to>
    <xdr:cxnSp macro="">
      <xdr:nvCxnSpPr>
        <xdr:cNvPr id="966" name="Connector: Elbow 162">
          <a:extLst>
            <a:ext uri="{FF2B5EF4-FFF2-40B4-BE49-F238E27FC236}">
              <a16:creationId xmlns:a16="http://schemas.microsoft.com/office/drawing/2014/main" id="{E52BD5D6-3A68-4ABF-95AB-9E56353BAABF}"/>
            </a:ext>
          </a:extLst>
        </xdr:cNvPr>
        <xdr:cNvCxnSpPr>
          <a:cxnSpLocks/>
          <a:stCxn id="266" idx="2"/>
          <a:endCxn id="961" idx="2"/>
        </xdr:cNvCxnSpPr>
      </xdr:nvCxnSpPr>
      <xdr:spPr>
        <a:xfrm rot="5400000" flipH="1">
          <a:off x="3600816" y="16244750"/>
          <a:ext cx="1866708" cy="4398378"/>
        </a:xfrm>
        <a:prstGeom prst="bentConnector3">
          <a:avLst>
            <a:gd name="adj1" fmla="val -12246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264795</xdr:colOff>
      <xdr:row>44</xdr:row>
      <xdr:rowOff>106680</xdr:rowOff>
    </xdr:from>
    <xdr:to>
      <xdr:col>8</xdr:col>
      <xdr:colOff>13063</xdr:colOff>
      <xdr:row>46</xdr:row>
      <xdr:rowOff>94977</xdr:rowOff>
    </xdr:to>
    <xdr:sp macro="" textlink="">
      <xdr:nvSpPr>
        <xdr:cNvPr id="979" name="Oval 174">
          <a:extLst>
            <a:ext uri="{FF2B5EF4-FFF2-40B4-BE49-F238E27FC236}">
              <a16:creationId xmlns:a16="http://schemas.microsoft.com/office/drawing/2014/main" id="{6F8F0B5B-E82C-4908-B2E5-C40BF7F24CD0}"/>
            </a:ext>
          </a:extLst>
        </xdr:cNvPr>
        <xdr:cNvSpPr/>
      </xdr:nvSpPr>
      <xdr:spPr>
        <a:xfrm>
          <a:off x="4531995" y="8473440"/>
          <a:ext cx="357868" cy="36929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/>
            <a:t>A</a:t>
          </a:r>
        </a:p>
      </xdr:txBody>
    </xdr:sp>
    <xdr:clientData/>
  </xdr:twoCellAnchor>
  <xdr:twoCellAnchor>
    <xdr:from>
      <xdr:col>14</xdr:col>
      <xdr:colOff>321945</xdr:colOff>
      <xdr:row>23</xdr:row>
      <xdr:rowOff>15240</xdr:rowOff>
    </xdr:from>
    <xdr:to>
      <xdr:col>16</xdr:col>
      <xdr:colOff>419100</xdr:colOff>
      <xdr:row>29</xdr:row>
      <xdr:rowOff>29766</xdr:rowOff>
    </xdr:to>
    <xdr:sp macro="" textlink="">
      <xdr:nvSpPr>
        <xdr:cNvPr id="165" name="Flowchart: Decision 200">
          <a:extLst>
            <a:ext uri="{FF2B5EF4-FFF2-40B4-BE49-F238E27FC236}">
              <a16:creationId xmlns:a16="http://schemas.microsoft.com/office/drawing/2014/main" id="{0A542302-B532-4523-BD6B-9DB4AE3A701E}"/>
            </a:ext>
          </a:extLst>
        </xdr:cNvPr>
        <xdr:cNvSpPr/>
      </xdr:nvSpPr>
      <xdr:spPr>
        <a:xfrm>
          <a:off x="8856345" y="4381500"/>
          <a:ext cx="1316355" cy="1157526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000" b="0">
              <a:solidFill>
                <a:schemeClr val="tx1"/>
              </a:solidFill>
            </a:rPr>
            <a:t>Is Motor ON?</a:t>
          </a:r>
        </a:p>
      </xdr:txBody>
    </xdr:sp>
    <xdr:clientData/>
  </xdr:twoCellAnchor>
  <xdr:twoCellAnchor>
    <xdr:from>
      <xdr:col>5</xdr:col>
      <xdr:colOff>259080</xdr:colOff>
      <xdr:row>9</xdr:row>
      <xdr:rowOff>38100</xdr:rowOff>
    </xdr:from>
    <xdr:to>
      <xdr:col>6</xdr:col>
      <xdr:colOff>343854</xdr:colOff>
      <xdr:row>10</xdr:row>
      <xdr:rowOff>124073</xdr:rowOff>
    </xdr:to>
    <xdr:sp macro="" textlink="">
      <xdr:nvSpPr>
        <xdr:cNvPr id="999" name="Rectangle 206">
          <a:extLst>
            <a:ext uri="{FF2B5EF4-FFF2-40B4-BE49-F238E27FC236}">
              <a16:creationId xmlns:a16="http://schemas.microsoft.com/office/drawing/2014/main" id="{F73997CA-6086-48F4-9F0A-FB4007BA1FBB}"/>
            </a:ext>
          </a:extLst>
        </xdr:cNvPr>
        <xdr:cNvSpPr/>
      </xdr:nvSpPr>
      <xdr:spPr>
        <a:xfrm>
          <a:off x="3307080" y="1737360"/>
          <a:ext cx="694374" cy="276473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3</xdr:col>
      <xdr:colOff>480060</xdr:colOff>
      <xdr:row>11</xdr:row>
      <xdr:rowOff>175260</xdr:rowOff>
    </xdr:from>
    <xdr:to>
      <xdr:col>4</xdr:col>
      <xdr:colOff>564834</xdr:colOff>
      <xdr:row>13</xdr:row>
      <xdr:rowOff>172114</xdr:rowOff>
    </xdr:to>
    <xdr:sp macro="" textlink="">
      <xdr:nvSpPr>
        <xdr:cNvPr id="1000" name="Rectangle 207">
          <a:extLst>
            <a:ext uri="{FF2B5EF4-FFF2-40B4-BE49-F238E27FC236}">
              <a16:creationId xmlns:a16="http://schemas.microsoft.com/office/drawing/2014/main" id="{CE444004-AD06-4253-BC13-CCDA16EE1326}"/>
            </a:ext>
          </a:extLst>
        </xdr:cNvPr>
        <xdr:cNvSpPr/>
      </xdr:nvSpPr>
      <xdr:spPr>
        <a:xfrm>
          <a:off x="2308860" y="2255520"/>
          <a:ext cx="694374" cy="377854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17</xdr:col>
      <xdr:colOff>217559</xdr:colOff>
      <xdr:row>24</xdr:row>
      <xdr:rowOff>121920</xdr:rowOff>
    </xdr:from>
    <xdr:to>
      <xdr:col>19</xdr:col>
      <xdr:colOff>223421</xdr:colOff>
      <xdr:row>27</xdr:row>
      <xdr:rowOff>111596</xdr:rowOff>
    </xdr:to>
    <xdr:sp macro="" textlink="">
      <xdr:nvSpPr>
        <xdr:cNvPr id="135" name="Rectangle 305">
          <a:extLst>
            <a:ext uri="{FF2B5EF4-FFF2-40B4-BE49-F238E27FC236}">
              <a16:creationId xmlns:a16="http://schemas.microsoft.com/office/drawing/2014/main" id="{01289154-40C6-4E8C-992D-A63F2BA397E1}"/>
            </a:ext>
          </a:extLst>
        </xdr:cNvPr>
        <xdr:cNvSpPr/>
      </xdr:nvSpPr>
      <xdr:spPr>
        <a:xfrm>
          <a:off x="10580759" y="4678680"/>
          <a:ext cx="1225062" cy="561176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Close Feeder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17</xdr:col>
      <xdr:colOff>142875</xdr:colOff>
      <xdr:row>32</xdr:row>
      <xdr:rowOff>49256</xdr:rowOff>
    </xdr:from>
    <xdr:to>
      <xdr:col>19</xdr:col>
      <xdr:colOff>294947</xdr:colOff>
      <xdr:row>35</xdr:row>
      <xdr:rowOff>50364</xdr:rowOff>
    </xdr:to>
    <xdr:sp macro="" textlink="">
      <xdr:nvSpPr>
        <xdr:cNvPr id="138" name="Rectangle 306">
          <a:extLst>
            <a:ext uri="{FF2B5EF4-FFF2-40B4-BE49-F238E27FC236}">
              <a16:creationId xmlns:a16="http://schemas.microsoft.com/office/drawing/2014/main" id="{437C3F49-3283-4EC5-8E29-70BFA2DBEA5A}"/>
            </a:ext>
          </a:extLst>
        </xdr:cNvPr>
        <xdr:cNvSpPr/>
      </xdr:nvSpPr>
      <xdr:spPr>
        <a:xfrm>
          <a:off x="10506075" y="6130016"/>
          <a:ext cx="1371272" cy="572608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Stop Motor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17</xdr:col>
      <xdr:colOff>147564</xdr:colOff>
      <xdr:row>36</xdr:row>
      <xdr:rowOff>37011</xdr:rowOff>
    </xdr:from>
    <xdr:to>
      <xdr:col>19</xdr:col>
      <xdr:colOff>296447</xdr:colOff>
      <xdr:row>39</xdr:row>
      <xdr:rowOff>36217</xdr:rowOff>
    </xdr:to>
    <xdr:sp macro="" textlink="">
      <xdr:nvSpPr>
        <xdr:cNvPr id="139" name="Rectangle 307">
          <a:extLst>
            <a:ext uri="{FF2B5EF4-FFF2-40B4-BE49-F238E27FC236}">
              <a16:creationId xmlns:a16="http://schemas.microsoft.com/office/drawing/2014/main" id="{F7558819-90EE-4E40-BB51-BF25F5C08AB5}"/>
            </a:ext>
          </a:extLst>
        </xdr:cNvPr>
        <xdr:cNvSpPr/>
      </xdr:nvSpPr>
      <xdr:spPr>
        <a:xfrm>
          <a:off x="10510764" y="6879771"/>
          <a:ext cx="1368083" cy="570706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Time</a:t>
          </a:r>
          <a:r>
            <a:rPr lang="en-US" sz="11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Tracker OFF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17</xdr:col>
      <xdr:colOff>147564</xdr:colOff>
      <xdr:row>28</xdr:row>
      <xdr:rowOff>69589</xdr:rowOff>
    </xdr:from>
    <xdr:to>
      <xdr:col>19</xdr:col>
      <xdr:colOff>294249</xdr:colOff>
      <xdr:row>31</xdr:row>
      <xdr:rowOff>49739</xdr:rowOff>
    </xdr:to>
    <xdr:sp macro="" textlink="">
      <xdr:nvSpPr>
        <xdr:cNvPr id="136" name="Rectangle 308">
          <a:extLst>
            <a:ext uri="{FF2B5EF4-FFF2-40B4-BE49-F238E27FC236}">
              <a16:creationId xmlns:a16="http://schemas.microsoft.com/office/drawing/2014/main" id="{BF88DFD3-F40E-4309-8782-438B8071DEEA}"/>
            </a:ext>
          </a:extLst>
        </xdr:cNvPr>
        <xdr:cNvSpPr/>
      </xdr:nvSpPr>
      <xdr:spPr>
        <a:xfrm>
          <a:off x="10510764" y="5388349"/>
          <a:ext cx="1365885" cy="551650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Motor run for few seconds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18</xdr:col>
      <xdr:colOff>220490</xdr:colOff>
      <xdr:row>27</xdr:row>
      <xdr:rowOff>109691</xdr:rowOff>
    </xdr:from>
    <xdr:to>
      <xdr:col>18</xdr:col>
      <xdr:colOff>221859</xdr:colOff>
      <xdr:row>28</xdr:row>
      <xdr:rowOff>69589</xdr:rowOff>
    </xdr:to>
    <xdr:cxnSp macro="">
      <xdr:nvCxnSpPr>
        <xdr:cNvPr id="140" name="Straight Arrow Connector 214">
          <a:extLst>
            <a:ext uri="{FF2B5EF4-FFF2-40B4-BE49-F238E27FC236}">
              <a16:creationId xmlns:a16="http://schemas.microsoft.com/office/drawing/2014/main" id="{5BFE52B7-854C-4C21-812A-8FD902D129BD}"/>
            </a:ext>
          </a:extLst>
        </xdr:cNvPr>
        <xdr:cNvCxnSpPr>
          <a:cxnSpLocks/>
          <a:stCxn id="135" idx="2"/>
          <a:endCxn id="136" idx="0"/>
        </xdr:cNvCxnSpPr>
      </xdr:nvCxnSpPr>
      <xdr:spPr>
        <a:xfrm>
          <a:off x="11252925" y="5236626"/>
          <a:ext cx="1369" cy="15039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218911</xdr:colOff>
      <xdr:row>31</xdr:row>
      <xdr:rowOff>49739</xdr:rowOff>
    </xdr:from>
    <xdr:to>
      <xdr:col>18</xdr:col>
      <xdr:colOff>221859</xdr:colOff>
      <xdr:row>32</xdr:row>
      <xdr:rowOff>51161</xdr:rowOff>
    </xdr:to>
    <xdr:cxnSp macro="">
      <xdr:nvCxnSpPr>
        <xdr:cNvPr id="142" name="Straight Arrow Connector 215">
          <a:extLst>
            <a:ext uri="{FF2B5EF4-FFF2-40B4-BE49-F238E27FC236}">
              <a16:creationId xmlns:a16="http://schemas.microsoft.com/office/drawing/2014/main" id="{D53A7BEA-D2A1-4DA0-87F5-D89A86DF5EF8}"/>
            </a:ext>
          </a:extLst>
        </xdr:cNvPr>
        <xdr:cNvCxnSpPr>
          <a:cxnSpLocks/>
          <a:stCxn id="136" idx="2"/>
          <a:endCxn id="138" idx="0"/>
        </xdr:cNvCxnSpPr>
      </xdr:nvCxnSpPr>
      <xdr:spPr>
        <a:xfrm flipH="1">
          <a:off x="11251346" y="5938674"/>
          <a:ext cx="2948" cy="191922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218911</xdr:colOff>
      <xdr:row>35</xdr:row>
      <xdr:rowOff>50364</xdr:rowOff>
    </xdr:from>
    <xdr:to>
      <xdr:col>18</xdr:col>
      <xdr:colOff>222006</xdr:colOff>
      <xdr:row>36</xdr:row>
      <xdr:rowOff>35106</xdr:rowOff>
    </xdr:to>
    <xdr:cxnSp macro="">
      <xdr:nvCxnSpPr>
        <xdr:cNvPr id="143" name="Straight Arrow Connector 216">
          <a:extLst>
            <a:ext uri="{FF2B5EF4-FFF2-40B4-BE49-F238E27FC236}">
              <a16:creationId xmlns:a16="http://schemas.microsoft.com/office/drawing/2014/main" id="{9486969E-A5AC-4056-84F8-C26FE53F637C}"/>
            </a:ext>
          </a:extLst>
        </xdr:cNvPr>
        <xdr:cNvCxnSpPr>
          <a:cxnSpLocks/>
          <a:stCxn id="138" idx="2"/>
          <a:endCxn id="139" idx="0"/>
        </xdr:cNvCxnSpPr>
      </xdr:nvCxnSpPr>
      <xdr:spPr>
        <a:xfrm>
          <a:off x="11251346" y="6701299"/>
          <a:ext cx="3095" cy="175242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419100</xdr:colOff>
      <xdr:row>26</xdr:row>
      <xdr:rowOff>21508</xdr:rowOff>
    </xdr:from>
    <xdr:to>
      <xdr:col>17</xdr:col>
      <xdr:colOff>217559</xdr:colOff>
      <xdr:row>26</xdr:row>
      <xdr:rowOff>22503</xdr:rowOff>
    </xdr:to>
    <xdr:cxnSp macro="">
      <xdr:nvCxnSpPr>
        <xdr:cNvPr id="159" name="Straight Arrow Connector 26">
          <a:extLst>
            <a:ext uri="{FF2B5EF4-FFF2-40B4-BE49-F238E27FC236}">
              <a16:creationId xmlns:a16="http://schemas.microsoft.com/office/drawing/2014/main" id="{48A09048-E3D3-4005-AD22-DA2E7A35FF88}"/>
            </a:ext>
          </a:extLst>
        </xdr:cNvPr>
        <xdr:cNvCxnSpPr>
          <a:cxnSpLocks/>
          <a:stCxn id="165" idx="3"/>
          <a:endCxn id="135" idx="1"/>
        </xdr:cNvCxnSpPr>
      </xdr:nvCxnSpPr>
      <xdr:spPr>
        <a:xfrm flipV="1">
          <a:off x="10225709" y="4957943"/>
          <a:ext cx="411372" cy="995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232410</xdr:colOff>
      <xdr:row>36</xdr:row>
      <xdr:rowOff>34290</xdr:rowOff>
    </xdr:from>
    <xdr:to>
      <xdr:col>16</xdr:col>
      <xdr:colOff>538450</xdr:colOff>
      <xdr:row>39</xdr:row>
      <xdr:rowOff>32489</xdr:rowOff>
    </xdr:to>
    <xdr:sp macro="" textlink="">
      <xdr:nvSpPr>
        <xdr:cNvPr id="239" name="Rectangle 310">
          <a:extLst>
            <a:ext uri="{FF2B5EF4-FFF2-40B4-BE49-F238E27FC236}">
              <a16:creationId xmlns:a16="http://schemas.microsoft.com/office/drawing/2014/main" id="{31AD53CE-A2F9-4244-A473-60F9D7C826D9}"/>
            </a:ext>
          </a:extLst>
        </xdr:cNvPr>
        <xdr:cNvSpPr/>
      </xdr:nvSpPr>
      <xdr:spPr>
        <a:xfrm>
          <a:off x="8766810" y="6877050"/>
          <a:ext cx="1525240" cy="569699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8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8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</a:t>
          </a:r>
        </a:p>
        <a:p>
          <a:pPr algn="ctr"/>
          <a:r>
            <a:rPr lang="en-US" sz="800" b="1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(Please Check Cover)</a:t>
          </a:r>
          <a:endParaRPr lang="en-US" sz="800" b="1">
            <a:solidFill>
              <a:srgbClr val="FF0000"/>
            </a:solidFill>
            <a:effectLst/>
          </a:endParaRPr>
        </a:p>
      </xdr:txBody>
    </xdr:sp>
    <xdr:clientData/>
  </xdr:twoCellAnchor>
  <xdr:twoCellAnchor>
    <xdr:from>
      <xdr:col>16</xdr:col>
      <xdr:colOff>538450</xdr:colOff>
      <xdr:row>37</xdr:row>
      <xdr:rowOff>128640</xdr:rowOff>
    </xdr:from>
    <xdr:to>
      <xdr:col>17</xdr:col>
      <xdr:colOff>147564</xdr:colOff>
      <xdr:row>37</xdr:row>
      <xdr:rowOff>131864</xdr:rowOff>
    </xdr:to>
    <xdr:cxnSp macro="">
      <xdr:nvCxnSpPr>
        <xdr:cNvPr id="153" name="Straight Arrow Connector 232">
          <a:extLst>
            <a:ext uri="{FF2B5EF4-FFF2-40B4-BE49-F238E27FC236}">
              <a16:creationId xmlns:a16="http://schemas.microsoft.com/office/drawing/2014/main" id="{3DFD4D7B-947C-4F4D-8B9D-704510F5A709}"/>
            </a:ext>
          </a:extLst>
        </xdr:cNvPr>
        <xdr:cNvCxnSpPr>
          <a:cxnSpLocks/>
          <a:stCxn id="139" idx="1"/>
          <a:endCxn id="239" idx="3"/>
        </xdr:cNvCxnSpPr>
      </xdr:nvCxnSpPr>
      <xdr:spPr>
        <a:xfrm flipH="1" flipV="1">
          <a:off x="10345059" y="7160575"/>
          <a:ext cx="222027" cy="3224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370523</xdr:colOff>
      <xdr:row>29</xdr:row>
      <xdr:rowOff>29766</xdr:rowOff>
    </xdr:from>
    <xdr:to>
      <xdr:col>15</xdr:col>
      <xdr:colOff>385430</xdr:colOff>
      <xdr:row>36</xdr:row>
      <xdr:rowOff>34290</xdr:rowOff>
    </xdr:to>
    <xdr:cxnSp macro="">
      <xdr:nvCxnSpPr>
        <xdr:cNvPr id="149" name="Straight Arrow Connector 235">
          <a:extLst>
            <a:ext uri="{FF2B5EF4-FFF2-40B4-BE49-F238E27FC236}">
              <a16:creationId xmlns:a16="http://schemas.microsoft.com/office/drawing/2014/main" id="{C45DC992-3097-416A-B84F-1C1DB30795AD}"/>
            </a:ext>
          </a:extLst>
        </xdr:cNvPr>
        <xdr:cNvCxnSpPr>
          <a:cxnSpLocks/>
          <a:stCxn id="165" idx="2"/>
          <a:endCxn id="239" idx="0"/>
        </xdr:cNvCxnSpPr>
      </xdr:nvCxnSpPr>
      <xdr:spPr>
        <a:xfrm>
          <a:off x="9564219" y="5537701"/>
          <a:ext cx="14907" cy="1338024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609221</xdr:colOff>
      <xdr:row>39</xdr:row>
      <xdr:rowOff>32490</xdr:rowOff>
    </xdr:from>
    <xdr:to>
      <xdr:col>15</xdr:col>
      <xdr:colOff>385430</xdr:colOff>
      <xdr:row>42</xdr:row>
      <xdr:rowOff>110332</xdr:rowOff>
    </xdr:to>
    <xdr:cxnSp macro="">
      <xdr:nvCxnSpPr>
        <xdr:cNvPr id="133" name="Connector: Elbow 55">
          <a:extLst>
            <a:ext uri="{FF2B5EF4-FFF2-40B4-BE49-F238E27FC236}">
              <a16:creationId xmlns:a16="http://schemas.microsoft.com/office/drawing/2014/main" id="{7CB152D1-5051-4460-8D50-C349F875B1AB}"/>
            </a:ext>
          </a:extLst>
        </xdr:cNvPr>
        <xdr:cNvCxnSpPr>
          <a:cxnSpLocks/>
          <a:stCxn id="239" idx="2"/>
          <a:endCxn id="21" idx="0"/>
        </xdr:cNvCxnSpPr>
      </xdr:nvCxnSpPr>
      <xdr:spPr>
        <a:xfrm rot="5400000">
          <a:off x="7834068" y="6349708"/>
          <a:ext cx="649342" cy="2840775"/>
        </a:xfrm>
        <a:prstGeom prst="bentConnector3">
          <a:avLst>
            <a:gd name="adj1" fmla="val 50000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376133</xdr:colOff>
      <xdr:row>26</xdr:row>
      <xdr:rowOff>22504</xdr:rowOff>
    </xdr:from>
    <xdr:to>
      <xdr:col>14</xdr:col>
      <xdr:colOff>321945</xdr:colOff>
      <xdr:row>33</xdr:row>
      <xdr:rowOff>85621</xdr:rowOff>
    </xdr:to>
    <xdr:cxnSp macro="">
      <xdr:nvCxnSpPr>
        <xdr:cNvPr id="173" name="Connector: Elbow 55">
          <a:extLst>
            <a:ext uri="{FF2B5EF4-FFF2-40B4-BE49-F238E27FC236}">
              <a16:creationId xmlns:a16="http://schemas.microsoft.com/office/drawing/2014/main" id="{265A407B-2726-47DE-BFC1-9D7D5956D50F}"/>
            </a:ext>
          </a:extLst>
        </xdr:cNvPr>
        <xdr:cNvCxnSpPr>
          <a:cxnSpLocks/>
          <a:stCxn id="169" idx="0"/>
          <a:endCxn id="165" idx="1"/>
        </xdr:cNvCxnSpPr>
      </xdr:nvCxnSpPr>
      <xdr:spPr>
        <a:xfrm rot="5400000" flipH="1" flipV="1">
          <a:off x="7925057" y="5377885"/>
          <a:ext cx="1396617" cy="558725"/>
        </a:xfrm>
        <a:prstGeom prst="bentConnector2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137160</xdr:colOff>
      <xdr:row>24</xdr:row>
      <xdr:rowOff>152400</xdr:rowOff>
    </xdr:from>
    <xdr:to>
      <xdr:col>17</xdr:col>
      <xdr:colOff>220029</xdr:colOff>
      <xdr:row>26</xdr:row>
      <xdr:rowOff>33969</xdr:rowOff>
    </xdr:to>
    <xdr:sp macro="" textlink="">
      <xdr:nvSpPr>
        <xdr:cNvPr id="174" name="Rectangle 286">
          <a:extLst>
            <a:ext uri="{FF2B5EF4-FFF2-40B4-BE49-F238E27FC236}">
              <a16:creationId xmlns:a16="http://schemas.microsoft.com/office/drawing/2014/main" id="{3DB0BEAF-CE8E-487B-98AF-E0BD85168A0E}"/>
            </a:ext>
          </a:extLst>
        </xdr:cNvPr>
        <xdr:cNvSpPr/>
      </xdr:nvSpPr>
      <xdr:spPr>
        <a:xfrm>
          <a:off x="9890760" y="4709160"/>
          <a:ext cx="692469" cy="262569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15</xdr:col>
      <xdr:colOff>198120</xdr:colOff>
      <xdr:row>29</xdr:row>
      <xdr:rowOff>7620</xdr:rowOff>
    </xdr:from>
    <xdr:to>
      <xdr:col>16</xdr:col>
      <xdr:colOff>294324</xdr:colOff>
      <xdr:row>30</xdr:row>
      <xdr:rowOff>32610</xdr:rowOff>
    </xdr:to>
    <xdr:sp macro="" textlink="">
      <xdr:nvSpPr>
        <xdr:cNvPr id="177" name="Rectangle 6">
          <a:extLst>
            <a:ext uri="{FF2B5EF4-FFF2-40B4-BE49-F238E27FC236}">
              <a16:creationId xmlns:a16="http://schemas.microsoft.com/office/drawing/2014/main" id="{A1D5FA8A-0761-4E9B-AD8A-7674D327563E}"/>
            </a:ext>
          </a:extLst>
        </xdr:cNvPr>
        <xdr:cNvSpPr/>
      </xdr:nvSpPr>
      <xdr:spPr>
        <a:xfrm>
          <a:off x="9342120" y="5516880"/>
          <a:ext cx="705804" cy="215490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419100</xdr:colOff>
      <xdr:row>4</xdr:row>
      <xdr:rowOff>76200</xdr:rowOff>
    </xdr:from>
    <xdr:to>
      <xdr:col>11</xdr:col>
      <xdr:colOff>257175</xdr:colOff>
      <xdr:row>5</xdr:row>
      <xdr:rowOff>133350</xdr:rowOff>
    </xdr:to>
    <xdr:sp macro="" textlink="">
      <xdr:nvSpPr>
        <xdr:cNvPr id="5" name="Rectangle 1">
          <a:extLst>
            <a:ext uri="{FF2B5EF4-FFF2-40B4-BE49-F238E27FC236}">
              <a16:creationId xmlns:a16="http://schemas.microsoft.com/office/drawing/2014/main" id="{AC9AF3BB-F5C7-9E79-9807-663D6F490B3E}"/>
            </a:ext>
          </a:extLst>
        </xdr:cNvPr>
        <xdr:cNvSpPr/>
      </xdr:nvSpPr>
      <xdr:spPr>
        <a:xfrm>
          <a:off x="4076700" y="800100"/>
          <a:ext cx="2886075" cy="238125"/>
        </a:xfrm>
        <a:prstGeom prst="rect">
          <a:avLst/>
        </a:prstGeom>
        <a:solidFill>
          <a:srgbClr val="71AB48"/>
        </a:solidFill>
        <a:ln w="12700">
          <a:solidFill>
            <a:srgbClr val="507D32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spcFirstLastPara="0" vertOverflow="clip" horzOverflow="clip" wrap="square" lIns="91440" tIns="45720" rIns="91440" bIns="45720" rtlCol="0" anchor="ctr">
          <a:noAutofit/>
        </a:bodyPr>
        <a:lstStyle/>
        <a:p>
          <a:pPr marL="0" indent="0" algn="ctr"/>
          <a:r>
            <a:rPr lang="en-US" sz="1100" b="1">
              <a:solidFill>
                <a:srgbClr val="000000"/>
              </a:solidFill>
              <a:latin typeface="+mn-lt"/>
              <a:ea typeface="+mn-lt"/>
              <a:cs typeface="+mn-lt"/>
            </a:rPr>
            <a:t>Cover</a:t>
          </a:r>
        </a:p>
      </xdr:txBody>
    </xdr:sp>
    <xdr:clientData/>
  </xdr:twoCellAnchor>
  <xdr:twoCellAnchor>
    <xdr:from>
      <xdr:col>6</xdr:col>
      <xdr:colOff>400050</xdr:colOff>
      <xdr:row>8</xdr:row>
      <xdr:rowOff>57150</xdr:rowOff>
    </xdr:from>
    <xdr:to>
      <xdr:col>11</xdr:col>
      <xdr:colOff>238125</xdr:colOff>
      <xdr:row>13</xdr:row>
      <xdr:rowOff>85725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EE1C7589-82EF-4CA0-B1CE-5BAA4782F88C}"/>
            </a:ext>
            <a:ext uri="{147F2762-F138-4A5C-976F-8EAC2B608ADB}">
              <a16:predDERef xmlns:a16="http://schemas.microsoft.com/office/drawing/2014/main" pred="{AC9AF3BB-F5C7-9E79-9807-663D6F490B3E}"/>
            </a:ext>
          </a:extLst>
        </xdr:cNvPr>
        <xdr:cNvSpPr/>
      </xdr:nvSpPr>
      <xdr:spPr>
        <a:xfrm>
          <a:off x="4057650" y="1581150"/>
          <a:ext cx="2886075" cy="981075"/>
        </a:xfrm>
        <a:prstGeom prst="rect">
          <a:avLst/>
        </a:prstGeom>
        <a:solidFill>
          <a:srgbClr val="71AB48"/>
        </a:solidFill>
        <a:ln w="12700">
          <a:solidFill>
            <a:srgbClr val="507D32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100" b="1">
              <a:solidFill>
                <a:srgbClr val="000000"/>
              </a:solidFill>
              <a:latin typeface="+mn-lt"/>
              <a:ea typeface="+mn-lt"/>
              <a:cs typeface="+mn-lt"/>
            </a:rPr>
            <a:t>Hopper</a:t>
          </a:r>
        </a:p>
      </xdr:txBody>
    </xdr:sp>
    <xdr:clientData/>
  </xdr:twoCellAnchor>
  <xdr:twoCellAnchor>
    <xdr:from>
      <xdr:col>8</xdr:col>
      <xdr:colOff>190500</xdr:colOff>
      <xdr:row>14</xdr:row>
      <xdr:rowOff>85725</xdr:rowOff>
    </xdr:from>
    <xdr:to>
      <xdr:col>11</xdr:col>
      <xdr:colOff>228600</xdr:colOff>
      <xdr:row>17</xdr:row>
      <xdr:rowOff>0</xdr:rowOff>
    </xdr:to>
    <xdr:sp macro="" textlink="">
      <xdr:nvSpPr>
        <xdr:cNvPr id="17" name="Rectangle 3">
          <a:extLst>
            <a:ext uri="{FF2B5EF4-FFF2-40B4-BE49-F238E27FC236}">
              <a16:creationId xmlns:a16="http://schemas.microsoft.com/office/drawing/2014/main" id="{6112CADE-0637-47A3-9782-3BD39DCE1463}"/>
            </a:ext>
            <a:ext uri="{147F2762-F138-4A5C-976F-8EAC2B608ADB}">
              <a16:predDERef xmlns:a16="http://schemas.microsoft.com/office/drawing/2014/main" pred="{EE1C7589-82EF-4CA0-B1CE-5BAA4782F88C}"/>
            </a:ext>
          </a:extLst>
        </xdr:cNvPr>
        <xdr:cNvSpPr/>
      </xdr:nvSpPr>
      <xdr:spPr>
        <a:xfrm>
          <a:off x="5067300" y="2752725"/>
          <a:ext cx="1866900" cy="485775"/>
        </a:xfrm>
        <a:prstGeom prst="rect">
          <a:avLst/>
        </a:prstGeom>
        <a:solidFill>
          <a:srgbClr val="71AB48"/>
        </a:solidFill>
        <a:ln w="12700">
          <a:solidFill>
            <a:srgbClr val="507D32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100" b="1">
              <a:solidFill>
                <a:srgbClr val="000000"/>
              </a:solidFill>
              <a:latin typeface="+mn-lt"/>
              <a:ea typeface="+mn-lt"/>
              <a:cs typeface="+mn-lt"/>
            </a:rPr>
            <a:t>Feeder</a:t>
          </a:r>
        </a:p>
      </xdr:txBody>
    </xdr:sp>
    <xdr:clientData/>
  </xdr:twoCellAnchor>
  <xdr:twoCellAnchor>
    <xdr:from>
      <xdr:col>6</xdr:col>
      <xdr:colOff>409575</xdr:colOff>
      <xdr:row>17</xdr:row>
      <xdr:rowOff>66675</xdr:rowOff>
    </xdr:from>
    <xdr:to>
      <xdr:col>11</xdr:col>
      <xdr:colOff>323850</xdr:colOff>
      <xdr:row>22</xdr:row>
      <xdr:rowOff>57150</xdr:rowOff>
    </xdr:to>
    <xdr:sp macro="" textlink="">
      <xdr:nvSpPr>
        <xdr:cNvPr id="15" name="Rectangle 4">
          <a:extLst>
            <a:ext uri="{FF2B5EF4-FFF2-40B4-BE49-F238E27FC236}">
              <a16:creationId xmlns:a16="http://schemas.microsoft.com/office/drawing/2014/main" id="{085E444D-CBF8-4026-B613-05C1C713D289}"/>
            </a:ext>
            <a:ext uri="{147F2762-F138-4A5C-976F-8EAC2B608ADB}">
              <a16:predDERef xmlns:a16="http://schemas.microsoft.com/office/drawing/2014/main" pred="{6112CADE-0637-47A3-9782-3BD39DCE1463}"/>
            </a:ext>
          </a:extLst>
        </xdr:cNvPr>
        <xdr:cNvSpPr/>
      </xdr:nvSpPr>
      <xdr:spPr>
        <a:xfrm>
          <a:off x="4067175" y="3305175"/>
          <a:ext cx="2962275" cy="942975"/>
        </a:xfrm>
        <a:prstGeom prst="rect">
          <a:avLst/>
        </a:prstGeom>
        <a:solidFill>
          <a:srgbClr val="71AB48"/>
        </a:solidFill>
        <a:ln w="12700">
          <a:solidFill>
            <a:srgbClr val="507D32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100" b="1">
              <a:solidFill>
                <a:srgbClr val="000000"/>
              </a:solidFill>
              <a:latin typeface="+mn-lt"/>
              <a:ea typeface="+mn-lt"/>
              <a:cs typeface="+mn-lt"/>
            </a:rPr>
            <a:t>Grinding Chamber</a:t>
          </a:r>
        </a:p>
      </xdr:txBody>
    </xdr:sp>
    <xdr:clientData/>
  </xdr:twoCellAnchor>
  <xdr:twoCellAnchor>
    <xdr:from>
      <xdr:col>11</xdr:col>
      <xdr:colOff>333375</xdr:colOff>
      <xdr:row>13</xdr:row>
      <xdr:rowOff>19050</xdr:rowOff>
    </xdr:from>
    <xdr:to>
      <xdr:col>13</xdr:col>
      <xdr:colOff>47625</xdr:colOff>
      <xdr:row>22</xdr:row>
      <xdr:rowOff>66675</xdr:rowOff>
    </xdr:to>
    <xdr:sp macro="" textlink="">
      <xdr:nvSpPr>
        <xdr:cNvPr id="13" name="Rectangle 5">
          <a:extLst>
            <a:ext uri="{FF2B5EF4-FFF2-40B4-BE49-F238E27FC236}">
              <a16:creationId xmlns:a16="http://schemas.microsoft.com/office/drawing/2014/main" id="{2DA15E72-D33F-4035-8B39-A32585AB02C3}"/>
            </a:ext>
            <a:ext uri="{147F2762-F138-4A5C-976F-8EAC2B608ADB}">
              <a16:predDERef xmlns:a16="http://schemas.microsoft.com/office/drawing/2014/main" pred="{085E444D-CBF8-4026-B613-05C1C713D289}"/>
            </a:ext>
          </a:extLst>
        </xdr:cNvPr>
        <xdr:cNvSpPr/>
      </xdr:nvSpPr>
      <xdr:spPr>
        <a:xfrm>
          <a:off x="7038975" y="2495550"/>
          <a:ext cx="933450" cy="1762125"/>
        </a:xfrm>
        <a:prstGeom prst="rect">
          <a:avLst/>
        </a:prstGeom>
        <a:solidFill>
          <a:srgbClr val="71AB48"/>
        </a:solidFill>
        <a:ln w="12700">
          <a:solidFill>
            <a:srgbClr val="FF0000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100" b="1">
              <a:solidFill>
                <a:srgbClr val="000000"/>
              </a:solidFill>
              <a:latin typeface="+mn-lt"/>
              <a:ea typeface="+mn-lt"/>
              <a:cs typeface="+mn-lt"/>
            </a:rPr>
            <a:t>Motor</a:t>
          </a:r>
        </a:p>
      </xdr:txBody>
    </xdr:sp>
    <xdr:clientData/>
  </xdr:twoCellAnchor>
  <xdr:twoCellAnchor>
    <xdr:from>
      <xdr:col>6</xdr:col>
      <xdr:colOff>361950</xdr:colOff>
      <xdr:row>25</xdr:row>
      <xdr:rowOff>180975</xdr:rowOff>
    </xdr:from>
    <xdr:to>
      <xdr:col>10</xdr:col>
      <xdr:colOff>361950</xdr:colOff>
      <xdr:row>30</xdr:row>
      <xdr:rowOff>171450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903D8EB-F918-4303-976F-F6E51B1EF295}"/>
            </a:ext>
            <a:ext uri="{147F2762-F138-4A5C-976F-8EAC2B608ADB}">
              <a16:predDERef xmlns:a16="http://schemas.microsoft.com/office/drawing/2014/main" pred="{2DA15E72-D33F-4035-8B39-A32585AB02C3}"/>
            </a:ext>
          </a:extLst>
        </xdr:cNvPr>
        <xdr:cNvSpPr/>
      </xdr:nvSpPr>
      <xdr:spPr>
        <a:xfrm>
          <a:off x="4019550" y="4943475"/>
          <a:ext cx="2438400" cy="942975"/>
        </a:xfrm>
        <a:prstGeom prst="rect">
          <a:avLst/>
        </a:prstGeom>
        <a:solidFill>
          <a:srgbClr val="71AB48"/>
        </a:solidFill>
        <a:ln w="12700">
          <a:solidFill>
            <a:srgbClr val="507D32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100" b="1">
              <a:solidFill>
                <a:srgbClr val="000000"/>
              </a:solidFill>
              <a:latin typeface="+mn-lt"/>
              <a:ea typeface="+mn-lt"/>
              <a:cs typeface="+mn-lt"/>
            </a:rPr>
            <a:t>Container</a:t>
          </a:r>
        </a:p>
      </xdr:txBody>
    </xdr:sp>
    <xdr:clientData/>
  </xdr:twoCellAnchor>
  <xdr:twoCellAnchor>
    <xdr:from>
      <xdr:col>7</xdr:col>
      <xdr:colOff>9525</xdr:colOff>
      <xdr:row>31</xdr:row>
      <xdr:rowOff>28575</xdr:rowOff>
    </xdr:from>
    <xdr:to>
      <xdr:col>10</xdr:col>
      <xdr:colOff>352425</xdr:colOff>
      <xdr:row>32</xdr:row>
      <xdr:rowOff>123825</xdr:rowOff>
    </xdr:to>
    <xdr:sp macro="" textlink="">
      <xdr:nvSpPr>
        <xdr:cNvPr id="6" name="Rectangle 7">
          <a:extLst>
            <a:ext uri="{FF2B5EF4-FFF2-40B4-BE49-F238E27FC236}">
              <a16:creationId xmlns:a16="http://schemas.microsoft.com/office/drawing/2014/main" id="{1E00EC18-58E9-45F2-BE91-EC0EE4F8D92D}"/>
            </a:ext>
            <a:ext uri="{147F2762-F138-4A5C-976F-8EAC2B608ADB}">
              <a16:predDERef xmlns:a16="http://schemas.microsoft.com/office/drawing/2014/main" pred="{3903D8EB-F918-4303-976F-F6E51B1EF295}"/>
            </a:ext>
          </a:extLst>
        </xdr:cNvPr>
        <xdr:cNvSpPr/>
      </xdr:nvSpPr>
      <xdr:spPr>
        <a:xfrm>
          <a:off x="4276725" y="5638800"/>
          <a:ext cx="2171700" cy="276225"/>
        </a:xfrm>
        <a:prstGeom prst="rect">
          <a:avLst/>
        </a:prstGeom>
        <a:solidFill>
          <a:srgbClr val="BDD7EE"/>
        </a:solidFill>
        <a:ln w="12700">
          <a:solidFill>
            <a:srgbClr val="BA8900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100" b="1">
              <a:solidFill>
                <a:srgbClr val="000000"/>
              </a:solidFill>
              <a:latin typeface="+mn-lt"/>
              <a:ea typeface="+mn-lt"/>
              <a:cs typeface="+mn-lt"/>
            </a:rPr>
            <a:t>Load Cell</a:t>
          </a:r>
        </a:p>
        <a:p>
          <a:pPr marL="0" indent="0" algn="ctr"/>
          <a:r>
            <a:rPr lang="en-US" sz="1100" b="1">
              <a:solidFill>
                <a:srgbClr val="000000"/>
              </a:solidFill>
              <a:latin typeface="+mn-lt"/>
              <a:ea typeface="+mn-lt"/>
              <a:cs typeface="+mn-lt"/>
            </a:rPr>
            <a:t>- </a:t>
          </a:r>
          <a:r>
            <a:rPr lang="en-US" sz="1100" b="0">
              <a:solidFill>
                <a:srgbClr val="000000"/>
              </a:solidFill>
              <a:latin typeface="+mn-lt"/>
              <a:ea typeface="+mn-lt"/>
              <a:cs typeface="+mn-lt"/>
            </a:rPr>
            <a:t>Detect Container Full</a:t>
          </a:r>
        </a:p>
      </xdr:txBody>
    </xdr:sp>
    <xdr:clientData/>
  </xdr:twoCellAnchor>
  <xdr:twoCellAnchor>
    <xdr:from>
      <xdr:col>11</xdr:col>
      <xdr:colOff>24634</xdr:colOff>
      <xdr:row>27</xdr:row>
      <xdr:rowOff>123497</xdr:rowOff>
    </xdr:from>
    <xdr:to>
      <xdr:col>12</xdr:col>
      <xdr:colOff>568873</xdr:colOff>
      <xdr:row>32</xdr:row>
      <xdr:rowOff>37772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F204582-D269-4F2B-9D03-A73FA629DF29}"/>
            </a:ext>
            <a:ext uri="{147F2762-F138-4A5C-976F-8EAC2B608ADB}">
              <a16:predDERef xmlns:a16="http://schemas.microsoft.com/office/drawing/2014/main" pred="{1E00EC18-58E9-45F2-BE91-EC0EE4F8D92D}"/>
            </a:ext>
          </a:extLst>
        </xdr:cNvPr>
        <xdr:cNvSpPr/>
      </xdr:nvSpPr>
      <xdr:spPr>
        <a:xfrm>
          <a:off x="6744686" y="5266997"/>
          <a:ext cx="1155153" cy="866775"/>
        </a:xfrm>
        <a:prstGeom prst="rect">
          <a:avLst/>
        </a:prstGeom>
        <a:solidFill>
          <a:srgbClr val="BDD7EE"/>
        </a:solidFill>
        <a:ln w="12700">
          <a:solidFill>
            <a:srgbClr val="BA8900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100" b="1">
              <a:solidFill>
                <a:srgbClr val="000000"/>
              </a:solidFill>
              <a:latin typeface="+mn-lt"/>
              <a:ea typeface="+mn-lt"/>
              <a:cs typeface="+mn-lt"/>
            </a:rPr>
            <a:t>Power Supply</a:t>
          </a:r>
        </a:p>
      </xdr:txBody>
    </xdr:sp>
    <xdr:clientData/>
  </xdr:twoCellAnchor>
  <xdr:twoCellAnchor>
    <xdr:from>
      <xdr:col>13</xdr:col>
      <xdr:colOff>171450</xdr:colOff>
      <xdr:row>21</xdr:row>
      <xdr:rowOff>0</xdr:rowOff>
    </xdr:from>
    <xdr:to>
      <xdr:col>15</xdr:col>
      <xdr:colOff>104775</xdr:colOff>
      <xdr:row>29</xdr:row>
      <xdr:rowOff>114300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3074833F-0618-4446-9223-799E757562B1}"/>
            </a:ext>
            <a:ext uri="{147F2762-F138-4A5C-976F-8EAC2B608ADB}">
              <a16:predDERef xmlns:a16="http://schemas.microsoft.com/office/drawing/2014/main" pred="{4F204582-D269-4F2B-9D03-A73FA629DF29}"/>
            </a:ext>
          </a:extLst>
        </xdr:cNvPr>
        <xdr:cNvSpPr/>
      </xdr:nvSpPr>
      <xdr:spPr>
        <a:xfrm>
          <a:off x="8096250" y="4000500"/>
          <a:ext cx="1152525" cy="1638300"/>
        </a:xfrm>
        <a:prstGeom prst="rect">
          <a:avLst/>
        </a:prstGeom>
        <a:solidFill>
          <a:srgbClr val="BDD7EE"/>
        </a:solidFill>
        <a:ln w="12700">
          <a:solidFill>
            <a:srgbClr val="BA8900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1100" b="1">
              <a:solidFill>
                <a:srgbClr val="000000"/>
              </a:solidFill>
              <a:latin typeface="+mn-lt"/>
              <a:ea typeface="+mn-lt"/>
              <a:cs typeface="+mn-lt"/>
            </a:rPr>
            <a:t>Mother Board</a:t>
          </a:r>
        </a:p>
      </xdr:txBody>
    </xdr:sp>
    <xdr:clientData/>
  </xdr:twoCellAnchor>
  <xdr:twoCellAnchor>
    <xdr:from>
      <xdr:col>0</xdr:col>
      <xdr:colOff>447675</xdr:colOff>
      <xdr:row>9</xdr:row>
      <xdr:rowOff>152400</xdr:rowOff>
    </xdr:from>
    <xdr:to>
      <xdr:col>5</xdr:col>
      <xdr:colOff>428625</xdr:colOff>
      <xdr:row>12</xdr:row>
      <xdr:rowOff>133350</xdr:rowOff>
    </xdr:to>
    <xdr:sp macro="" textlink="">
      <xdr:nvSpPr>
        <xdr:cNvPr id="34" name="TextBox 11">
          <a:extLst>
            <a:ext uri="{FF2B5EF4-FFF2-40B4-BE49-F238E27FC236}">
              <a16:creationId xmlns:a16="http://schemas.microsoft.com/office/drawing/2014/main" id="{66AED058-BFAE-6E01-36D4-1798ACFC2A70}"/>
            </a:ext>
            <a:ext uri="{147F2762-F138-4A5C-976F-8EAC2B608ADB}">
              <a16:predDERef xmlns:a16="http://schemas.microsoft.com/office/drawing/2014/main" pred="{3074833F-0618-4446-9223-799E757562B1}"/>
            </a:ext>
          </a:extLst>
        </xdr:cNvPr>
        <xdr:cNvSpPr txBox="1"/>
      </xdr:nvSpPr>
      <xdr:spPr>
        <a:xfrm>
          <a:off x="447675" y="1866900"/>
          <a:ext cx="3028950" cy="552450"/>
        </a:xfrm>
        <a:prstGeom prst="round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r>
            <a:rPr lang="en-US" sz="1100" b="1">
              <a:latin typeface="+mn-lt"/>
              <a:ea typeface="+mn-lt"/>
              <a:cs typeface="+mn-lt"/>
            </a:rPr>
            <a:t>Optical Sensor (IR) (Hopper)</a:t>
          </a:r>
        </a:p>
        <a:p>
          <a:pPr marL="0" indent="0" algn="l"/>
          <a:r>
            <a:rPr lang="en-US" sz="1100" b="1">
              <a:latin typeface="+mn-lt"/>
              <a:ea typeface="+mn-lt"/>
              <a:cs typeface="+mn-lt"/>
            </a:rPr>
            <a:t>- </a:t>
          </a:r>
          <a:r>
            <a:rPr lang="en-US" sz="1100" b="0">
              <a:latin typeface="+mn-lt"/>
              <a:ea typeface="+mn-lt"/>
              <a:cs typeface="+mn-lt"/>
            </a:rPr>
            <a:t>Critical Hopper Level Detection</a:t>
          </a:r>
        </a:p>
      </xdr:txBody>
    </xdr:sp>
    <xdr:clientData/>
  </xdr:twoCellAnchor>
  <xdr:twoCellAnchor>
    <xdr:from>
      <xdr:col>0</xdr:col>
      <xdr:colOff>466725</xdr:colOff>
      <xdr:row>3</xdr:row>
      <xdr:rowOff>66675</xdr:rowOff>
    </xdr:from>
    <xdr:to>
      <xdr:col>5</xdr:col>
      <xdr:colOff>447675</xdr:colOff>
      <xdr:row>6</xdr:row>
      <xdr:rowOff>47625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BAF5AD23-B2BE-41E1-90A8-1C5EA868B561}"/>
            </a:ext>
            <a:ext uri="{147F2762-F138-4A5C-976F-8EAC2B608ADB}">
              <a16:predDERef xmlns:a16="http://schemas.microsoft.com/office/drawing/2014/main" pred="{66AED058-BFAE-6E01-36D4-1798ACFC2A70}"/>
            </a:ext>
          </a:extLst>
        </xdr:cNvPr>
        <xdr:cNvSpPr txBox="1"/>
      </xdr:nvSpPr>
      <xdr:spPr>
        <a:xfrm>
          <a:off x="466725" y="638175"/>
          <a:ext cx="3028950" cy="552450"/>
        </a:xfrm>
        <a:prstGeom prst="round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100" b="1">
              <a:latin typeface="+mn-lt"/>
              <a:ea typeface="+mn-lt"/>
              <a:cs typeface="+mn-lt"/>
            </a:rPr>
            <a:t>Relay / Magnetic Switch</a:t>
          </a:r>
        </a:p>
        <a:p>
          <a:pPr marL="0" indent="0" algn="l"/>
          <a:r>
            <a:rPr lang="en-US" sz="1100" b="1">
              <a:latin typeface="+mn-lt"/>
              <a:ea typeface="+mn-lt"/>
              <a:cs typeface="+mn-lt"/>
            </a:rPr>
            <a:t>- </a:t>
          </a:r>
          <a:r>
            <a:rPr lang="en-US" sz="1100" b="0">
              <a:latin typeface="+mn-lt"/>
              <a:ea typeface="+mn-lt"/>
              <a:cs typeface="+mn-lt"/>
            </a:rPr>
            <a:t>Cover Precense Detector</a:t>
          </a:r>
        </a:p>
      </xdr:txBody>
    </xdr:sp>
    <xdr:clientData/>
  </xdr:twoCellAnchor>
  <xdr:twoCellAnchor>
    <xdr:from>
      <xdr:col>0</xdr:col>
      <xdr:colOff>400050</xdr:colOff>
      <xdr:row>16</xdr:row>
      <xdr:rowOff>66675</xdr:rowOff>
    </xdr:from>
    <xdr:to>
      <xdr:col>5</xdr:col>
      <xdr:colOff>381000</xdr:colOff>
      <xdr:row>19</xdr:row>
      <xdr:rowOff>47625</xdr:rowOff>
    </xdr:to>
    <xdr:sp macro="" textlink="">
      <xdr:nvSpPr>
        <xdr:cNvPr id="36" name="TextBox 14">
          <a:extLst>
            <a:ext uri="{FF2B5EF4-FFF2-40B4-BE49-F238E27FC236}">
              <a16:creationId xmlns:a16="http://schemas.microsoft.com/office/drawing/2014/main" id="{5398D8D6-E322-49E4-8267-ECB53A976E74}"/>
            </a:ext>
            <a:ext uri="{147F2762-F138-4A5C-976F-8EAC2B608ADB}">
              <a16:predDERef xmlns:a16="http://schemas.microsoft.com/office/drawing/2014/main" pred="{BAF5AD23-B2BE-41E1-90A8-1C5EA868B561}"/>
            </a:ext>
          </a:extLst>
        </xdr:cNvPr>
        <xdr:cNvSpPr txBox="1"/>
      </xdr:nvSpPr>
      <xdr:spPr>
        <a:xfrm>
          <a:off x="400050" y="3114675"/>
          <a:ext cx="3028950" cy="552450"/>
        </a:xfrm>
        <a:prstGeom prst="round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100" b="1">
              <a:latin typeface="+mn-lt"/>
              <a:ea typeface="+mn-lt"/>
              <a:cs typeface="+mn-lt"/>
            </a:rPr>
            <a:t>Optical Sensor (IR) (Feeder)</a:t>
          </a:r>
        </a:p>
        <a:p>
          <a:pPr marL="0" indent="0" algn="l"/>
          <a:r>
            <a:rPr lang="en-US" sz="1100" b="1">
              <a:latin typeface="+mn-lt"/>
              <a:ea typeface="+mn-lt"/>
              <a:cs typeface="+mn-lt"/>
            </a:rPr>
            <a:t>- </a:t>
          </a:r>
          <a:r>
            <a:rPr lang="en-US" sz="1100" b="0">
              <a:latin typeface="+mn-lt"/>
              <a:ea typeface="+mn-lt"/>
              <a:cs typeface="+mn-lt"/>
            </a:rPr>
            <a:t>Hopper Empty Detection</a:t>
          </a:r>
        </a:p>
      </xdr:txBody>
    </xdr:sp>
    <xdr:clientData/>
  </xdr:twoCellAnchor>
  <xdr:twoCellAnchor>
    <xdr:from>
      <xdr:col>0</xdr:col>
      <xdr:colOff>470681</xdr:colOff>
      <xdr:row>22</xdr:row>
      <xdr:rowOff>26377</xdr:rowOff>
    </xdr:from>
    <xdr:to>
      <xdr:col>5</xdr:col>
      <xdr:colOff>455441</xdr:colOff>
      <xdr:row>25</xdr:row>
      <xdr:rowOff>11138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B911553C-E7E4-4593-AB64-D8CA30F2388D}"/>
            </a:ext>
            <a:ext uri="{147F2762-F138-4A5C-976F-8EAC2B608ADB}">
              <a16:predDERef xmlns:a16="http://schemas.microsoft.com/office/drawing/2014/main" pred="{5398D8D6-E322-49E4-8267-ECB53A976E74}"/>
            </a:ext>
          </a:extLst>
        </xdr:cNvPr>
        <xdr:cNvSpPr txBox="1"/>
      </xdr:nvSpPr>
      <xdr:spPr>
        <a:xfrm>
          <a:off x="470681" y="4281854"/>
          <a:ext cx="3032760" cy="565053"/>
        </a:xfrm>
        <a:prstGeom prst="round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100" b="1">
              <a:latin typeface="+mn-lt"/>
              <a:ea typeface="+mn-lt"/>
              <a:cs typeface="+mn-lt"/>
            </a:rPr>
            <a:t>Relay / Magnetic / Switch</a:t>
          </a:r>
        </a:p>
        <a:p>
          <a:pPr marL="0" indent="0" algn="l"/>
          <a:r>
            <a:rPr lang="en-US" sz="1100" b="1">
              <a:latin typeface="+mn-lt"/>
              <a:ea typeface="+mn-lt"/>
              <a:cs typeface="+mn-lt"/>
            </a:rPr>
            <a:t>- </a:t>
          </a:r>
          <a:r>
            <a:rPr lang="en-US" sz="1100" b="0">
              <a:latin typeface="+mn-lt"/>
              <a:ea typeface="+mn-lt"/>
              <a:cs typeface="+mn-lt"/>
            </a:rPr>
            <a:t>Correct Container Precense Detector</a:t>
          </a:r>
        </a:p>
      </xdr:txBody>
    </xdr:sp>
    <xdr:clientData/>
  </xdr:twoCellAnchor>
  <xdr:twoCellAnchor>
    <xdr:from>
      <xdr:col>5</xdr:col>
      <xdr:colOff>438148</xdr:colOff>
      <xdr:row>4</xdr:row>
      <xdr:rowOff>142874</xdr:rowOff>
    </xdr:from>
    <xdr:to>
      <xdr:col>6</xdr:col>
      <xdr:colOff>447675</xdr:colOff>
      <xdr:row>9</xdr:row>
      <xdr:rowOff>104774</xdr:rowOff>
    </xdr:to>
    <xdr:cxnSp macro="">
      <xdr:nvCxnSpPr>
        <xdr:cNvPr id="12" name="Elbow Connector 17">
          <a:extLst>
            <a:ext uri="{FF2B5EF4-FFF2-40B4-BE49-F238E27FC236}">
              <a16:creationId xmlns:a16="http://schemas.microsoft.com/office/drawing/2014/main" id="{B4E147D0-C2D8-54E3-C3C8-B40F20B395FC}"/>
            </a:ext>
            <a:ext uri="{147F2762-F138-4A5C-976F-8EAC2B608ADB}">
              <a16:predDERef xmlns:a16="http://schemas.microsoft.com/office/drawing/2014/main" pred="{B911553C-E7E4-4593-AB64-D8CA30F2388D}"/>
            </a:ext>
          </a:extLst>
        </xdr:cNvPr>
        <xdr:cNvCxnSpPr>
          <a:cxnSpLocks/>
          <a:endCxn id="8" idx="3"/>
          <a:extLst>
            <a:ext uri="{5F17804C-33F3-41E3-A699-7DCFA2EF7971}">
              <a16:cxnDERefs xmlns:a16="http://schemas.microsoft.com/office/drawing/2014/main" st="{00000000-0000-0000-0000-000000000000}" end="{1C1CBFB3-185D-4F97-C85E-13443AC23F0B}"/>
            </a:ext>
          </a:extLst>
        </xdr:cNvCxnSpPr>
      </xdr:nvCxnSpPr>
      <xdr:spPr>
        <a:xfrm rot="16200000" flipH="1">
          <a:off x="3362324" y="990598"/>
          <a:ext cx="866775" cy="619127"/>
        </a:xfrm>
        <a:prstGeom prst="bentConnector2">
          <a:avLst/>
        </a:prstGeom>
        <a:ln w="38100">
          <a:solidFill>
            <a:srgbClr val="000000"/>
          </a:solidFill>
          <a:prstDash val="solid"/>
          <a:tailEnd type="triangle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428625</xdr:colOff>
      <xdr:row>11</xdr:row>
      <xdr:rowOff>47625</xdr:rowOff>
    </xdr:from>
    <xdr:to>
      <xdr:col>7</xdr:col>
      <xdr:colOff>57150</xdr:colOff>
      <xdr:row>12</xdr:row>
      <xdr:rowOff>57150</xdr:rowOff>
    </xdr:to>
    <xdr:cxnSp macro="">
      <xdr:nvCxnSpPr>
        <xdr:cNvPr id="39" name="Elbow Connector 18">
          <a:extLst>
            <a:ext uri="{FF2B5EF4-FFF2-40B4-BE49-F238E27FC236}">
              <a16:creationId xmlns:a16="http://schemas.microsoft.com/office/drawing/2014/main" id="{AF689E6F-E00D-45F8-BDD3-0DF01448359A}"/>
            </a:ext>
            <a:ext uri="{147F2762-F138-4A5C-976F-8EAC2B608ADB}">
              <a16:predDERef xmlns:a16="http://schemas.microsoft.com/office/drawing/2014/main" pred="{B4E147D0-C2D8-54E3-C3C8-B40F20B395FC}"/>
            </a:ext>
          </a:extLst>
        </xdr:cNvPr>
        <xdr:cNvCxnSpPr>
          <a:cxnSpLocks/>
          <a:stCxn id="34" idx="3"/>
          <a:extLst>
            <a:ext uri="{5F17804C-33F3-41E3-A699-7DCFA2EF7971}">
              <a16:cxnDERefs xmlns:a16="http://schemas.microsoft.com/office/drawing/2014/main" st="{66AED058-BFAE-6E01-36D4-1798ACFC2A70}" end="{EE1C7589-82EF-4CA0-B1CE-5BAA4782F88C}"/>
            </a:ext>
          </a:extLst>
        </xdr:cNvCxnSpPr>
      </xdr:nvCxnSpPr>
      <xdr:spPr>
        <a:xfrm>
          <a:off x="3476625" y="2143125"/>
          <a:ext cx="847725" cy="200025"/>
        </a:xfrm>
        <a:prstGeom prst="bentConnector3">
          <a:avLst>
            <a:gd name="adj1" fmla="val 50000"/>
          </a:avLst>
        </a:prstGeom>
        <a:ln w="38100">
          <a:solidFill>
            <a:srgbClr val="000000"/>
          </a:solidFill>
          <a:prstDash val="solid"/>
          <a:tailEnd type="triangle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381000</xdr:colOff>
      <xdr:row>13</xdr:row>
      <xdr:rowOff>159577</xdr:rowOff>
    </xdr:from>
    <xdr:to>
      <xdr:col>8</xdr:col>
      <xdr:colOff>577235</xdr:colOff>
      <xdr:row>17</xdr:row>
      <xdr:rowOff>153866</xdr:rowOff>
    </xdr:to>
    <xdr:cxnSp macro="">
      <xdr:nvCxnSpPr>
        <xdr:cNvPr id="61" name="Elbow Connector 19">
          <a:extLst>
            <a:ext uri="{FF2B5EF4-FFF2-40B4-BE49-F238E27FC236}">
              <a16:creationId xmlns:a16="http://schemas.microsoft.com/office/drawing/2014/main" id="{F393EB2B-F0DC-4F67-814F-B9EF85AEF322}"/>
            </a:ext>
            <a:ext uri="{147F2762-F138-4A5C-976F-8EAC2B608ADB}">
              <a16:predDERef xmlns:a16="http://schemas.microsoft.com/office/drawing/2014/main" pred="{AF689E6F-E00D-45F8-BDD3-0DF01448359A}"/>
            </a:ext>
          </a:extLst>
        </xdr:cNvPr>
        <xdr:cNvCxnSpPr>
          <a:cxnSpLocks/>
          <a:stCxn id="36" idx="3"/>
          <a:endCxn id="54" idx="0"/>
          <a:extLst>
            <a:ext uri="{5F17804C-33F3-41E3-A699-7DCFA2EF7971}">
              <a16:cxnDERefs xmlns:a16="http://schemas.microsoft.com/office/drawing/2014/main" st="{5398D8D6-E322-49E4-8267-ECB53A976E74}" end="{9580F822-093B-4112-A3C3-521F2C675ABF}"/>
            </a:ext>
          </a:extLst>
        </xdr:cNvCxnSpPr>
      </xdr:nvCxnSpPr>
      <xdr:spPr>
        <a:xfrm flipV="1">
          <a:off x="3429000" y="2674177"/>
          <a:ext cx="2025035" cy="768012"/>
        </a:xfrm>
        <a:prstGeom prst="bentConnector3">
          <a:avLst>
            <a:gd name="adj1" fmla="val 23925"/>
          </a:avLst>
        </a:prstGeom>
        <a:ln w="38100">
          <a:solidFill>
            <a:srgbClr val="000000"/>
          </a:solidFill>
          <a:prstDash val="solid"/>
          <a:tailEnd type="triangle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455441</xdr:colOff>
      <xdr:row>21</xdr:row>
      <xdr:rowOff>75701</xdr:rowOff>
    </xdr:from>
    <xdr:to>
      <xdr:col>6</xdr:col>
      <xdr:colOff>443007</xdr:colOff>
      <xdr:row>23</xdr:row>
      <xdr:rowOff>114008</xdr:rowOff>
    </xdr:to>
    <xdr:cxnSp macro="">
      <xdr:nvCxnSpPr>
        <xdr:cNvPr id="50" name="Elbow Connector 20">
          <a:extLst>
            <a:ext uri="{FF2B5EF4-FFF2-40B4-BE49-F238E27FC236}">
              <a16:creationId xmlns:a16="http://schemas.microsoft.com/office/drawing/2014/main" id="{FBD84753-EAE1-4928-8A75-2B1DEDD545EC}"/>
            </a:ext>
            <a:ext uri="{147F2762-F138-4A5C-976F-8EAC2B608ADB}">
              <a16:predDERef xmlns:a16="http://schemas.microsoft.com/office/drawing/2014/main" pred="{F393EB2B-F0DC-4F67-814F-B9EF85AEF322}"/>
            </a:ext>
          </a:extLst>
        </xdr:cNvPr>
        <xdr:cNvCxnSpPr>
          <a:cxnSpLocks/>
          <a:stCxn id="16" idx="3"/>
          <a:endCxn id="48" idx="1"/>
          <a:extLst>
            <a:ext uri="{5F17804C-33F3-41E3-A699-7DCFA2EF7971}">
              <a16:cxnDERefs xmlns:a16="http://schemas.microsoft.com/office/drawing/2014/main" st="{B911553C-E7E4-4593-AB64-D8CA30F2388D}" end="{8BB87817-90E4-4745-A0AD-B690D56FE887}"/>
            </a:ext>
          </a:extLst>
        </xdr:cNvCxnSpPr>
      </xdr:nvCxnSpPr>
      <xdr:spPr>
        <a:xfrm flipV="1">
          <a:off x="3510010" y="4076201"/>
          <a:ext cx="598480" cy="419307"/>
        </a:xfrm>
        <a:prstGeom prst="bentConnector3">
          <a:avLst>
            <a:gd name="adj1" fmla="val 50000"/>
          </a:avLst>
        </a:prstGeom>
        <a:ln w="38100">
          <a:solidFill>
            <a:srgbClr val="000000"/>
          </a:solidFill>
          <a:prstDash val="solid"/>
          <a:tailEnd type="triangle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604345</xdr:colOff>
      <xdr:row>12</xdr:row>
      <xdr:rowOff>190499</xdr:rowOff>
    </xdr:from>
    <xdr:to>
      <xdr:col>20</xdr:col>
      <xdr:colOff>583981</xdr:colOff>
      <xdr:row>16</xdr:row>
      <xdr:rowOff>105102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6DC3AE58-79D3-48DB-9A4C-06B898F4E3F1}"/>
            </a:ext>
            <a:ext uri="{147F2762-F138-4A5C-976F-8EAC2B608ADB}">
              <a16:predDERef xmlns:a16="http://schemas.microsoft.com/office/drawing/2014/main" pred="{FBD84753-EAE1-4928-8A75-2B1DEDD545EC}"/>
            </a:ext>
          </a:extLst>
        </xdr:cNvPr>
        <xdr:cNvSpPr txBox="1"/>
      </xdr:nvSpPr>
      <xdr:spPr>
        <a:xfrm>
          <a:off x="9768052" y="2476499"/>
          <a:ext cx="3034205" cy="676603"/>
        </a:xfrm>
        <a:prstGeom prst="roundRect">
          <a:avLst/>
        </a:prstGeom>
        <a:solidFill>
          <a:srgbClr val="FF7C80"/>
        </a:solidFill>
        <a:ln w="9525" cmpd="sng">
          <a:solidFill>
            <a:schemeClr val="lt1">
              <a:shade val="50000"/>
            </a:schemeClr>
          </a:solidFill>
        </a:ln>
      </xdr:spPr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100" b="1">
              <a:latin typeface="+mn-lt"/>
              <a:ea typeface="+mn-lt"/>
              <a:cs typeface="+mn-lt"/>
            </a:rPr>
            <a:t>Thermocouple</a:t>
          </a:r>
          <a:endParaRPr lang="en-US" sz="1100" b="0">
            <a:latin typeface="+mn-lt"/>
            <a:ea typeface="+mn-lt"/>
            <a:cs typeface="+mn-lt"/>
          </a:endParaRPr>
        </a:p>
        <a:p>
          <a:pPr marL="0" indent="0" algn="l"/>
          <a:r>
            <a:rPr lang="en-US" sz="1100" b="0">
              <a:latin typeface="+mn-lt"/>
              <a:ea typeface="+mn-lt"/>
              <a:cs typeface="+mn-lt"/>
            </a:rPr>
            <a:t>- Detect High Motor Temperature</a:t>
          </a:r>
          <a:br>
            <a:rPr lang="en-US" sz="1100" b="0">
              <a:latin typeface="+mn-lt"/>
              <a:ea typeface="+mn-lt"/>
              <a:cs typeface="+mn-lt"/>
            </a:rPr>
          </a:br>
          <a:r>
            <a:rPr lang="en-US" sz="1100" b="0">
              <a:latin typeface="+mn-lt"/>
              <a:ea typeface="+mn-lt"/>
              <a:cs typeface="+mn-lt"/>
            </a:rPr>
            <a:t>NOT</a:t>
          </a:r>
          <a:r>
            <a:rPr lang="en-US" sz="1100" b="0" baseline="0">
              <a:latin typeface="+mn-lt"/>
              <a:ea typeface="+mn-lt"/>
              <a:cs typeface="+mn-lt"/>
            </a:rPr>
            <a:t> USED ANYMORE</a:t>
          </a:r>
          <a:endParaRPr lang="en-US" sz="1100" b="0"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13</xdr:col>
      <xdr:colOff>335145</xdr:colOff>
      <xdr:row>14</xdr:row>
      <xdr:rowOff>147801</xdr:rowOff>
    </xdr:from>
    <xdr:to>
      <xdr:col>15</xdr:col>
      <xdr:colOff>604345</xdr:colOff>
      <xdr:row>18</xdr:row>
      <xdr:rowOff>91523</xdr:rowOff>
    </xdr:to>
    <xdr:cxnSp macro="">
      <xdr:nvCxnSpPr>
        <xdr:cNvPr id="67" name="Elbow Connector 22">
          <a:extLst>
            <a:ext uri="{FF2B5EF4-FFF2-40B4-BE49-F238E27FC236}">
              <a16:creationId xmlns:a16="http://schemas.microsoft.com/office/drawing/2014/main" id="{24DEA34A-C536-4C34-9156-C83D00D8E8DF}"/>
            </a:ext>
            <a:ext uri="{147F2762-F138-4A5C-976F-8EAC2B608ADB}">
              <a16:predDERef xmlns:a16="http://schemas.microsoft.com/office/drawing/2014/main" pred="{6DC3AE58-79D3-48DB-9A4C-06B898F4E3F1}"/>
            </a:ext>
          </a:extLst>
        </xdr:cNvPr>
        <xdr:cNvCxnSpPr>
          <a:cxnSpLocks/>
          <a:stCxn id="22" idx="1"/>
          <a:endCxn id="65" idx="0"/>
          <a:extLst>
            <a:ext uri="{5F17804C-33F3-41E3-A699-7DCFA2EF7971}">
              <a16:cxnDERefs xmlns:a16="http://schemas.microsoft.com/office/drawing/2014/main" st="{6DC3AE58-79D3-48DB-9A4C-06B898F4E3F1}" end="{63A46A4D-0B9D-4865-80DD-8DFBA05D8783}"/>
            </a:ext>
          </a:extLst>
        </xdr:cNvCxnSpPr>
      </xdr:nvCxnSpPr>
      <xdr:spPr>
        <a:xfrm rot="10800000" flipV="1">
          <a:off x="8277024" y="2814801"/>
          <a:ext cx="1491028" cy="705722"/>
        </a:xfrm>
        <a:prstGeom prst="bentConnector3">
          <a:avLst>
            <a:gd name="adj1" fmla="val 50000"/>
          </a:avLst>
        </a:prstGeom>
        <a:ln w="38100">
          <a:solidFill>
            <a:srgbClr val="000000"/>
          </a:solidFill>
          <a:prstDash val="solid"/>
          <a:tailEnd type="triangle"/>
        </a:ln>
        <a:effectLst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400050</xdr:colOff>
      <xdr:row>12</xdr:row>
      <xdr:rowOff>123825</xdr:rowOff>
    </xdr:from>
    <xdr:to>
      <xdr:col>10</xdr:col>
      <xdr:colOff>295275</xdr:colOff>
      <xdr:row>14</xdr:row>
      <xdr:rowOff>123825</xdr:rowOff>
    </xdr:to>
    <xdr:sp macro="" textlink="">
      <xdr:nvSpPr>
        <xdr:cNvPr id="24" name="Up Arrow 23">
          <a:extLst>
            <a:ext uri="{FF2B5EF4-FFF2-40B4-BE49-F238E27FC236}">
              <a16:creationId xmlns:a16="http://schemas.microsoft.com/office/drawing/2014/main" id="{9A84E9CF-F1BD-1288-A287-3007B302EA3A}"/>
            </a:ext>
            <a:ext uri="{147F2762-F138-4A5C-976F-8EAC2B608ADB}">
              <a16:predDERef xmlns:a16="http://schemas.microsoft.com/office/drawing/2014/main" pred="{24DEA34A-C536-4C34-9156-C83D00D8E8DF}"/>
            </a:ext>
          </a:extLst>
        </xdr:cNvPr>
        <xdr:cNvSpPr/>
      </xdr:nvSpPr>
      <xdr:spPr>
        <a:xfrm rot="10800000">
          <a:off x="5886450" y="2409825"/>
          <a:ext cx="504825" cy="381000"/>
        </a:xfrm>
        <a:prstGeom prst="upArrow">
          <a:avLst/>
        </a:prstGeom>
        <a:solidFill>
          <a:srgbClr val="FFBF00"/>
        </a:solidFill>
        <a:ln w="12700">
          <a:solidFill>
            <a:srgbClr val="BA8900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10</xdr:col>
      <xdr:colOff>104775</xdr:colOff>
      <xdr:row>6</xdr:row>
      <xdr:rowOff>57150</xdr:rowOff>
    </xdr:from>
    <xdr:to>
      <xdr:col>13</xdr:col>
      <xdr:colOff>409575</xdr:colOff>
      <xdr:row>9</xdr:row>
      <xdr:rowOff>123825</xdr:rowOff>
    </xdr:to>
    <xdr:sp macro="" textlink="">
      <xdr:nvSpPr>
        <xdr:cNvPr id="26" name="Curved Down Arrow 25">
          <a:extLst>
            <a:ext uri="{FF2B5EF4-FFF2-40B4-BE49-F238E27FC236}">
              <a16:creationId xmlns:a16="http://schemas.microsoft.com/office/drawing/2014/main" id="{A5457FE0-32F9-4EFA-5016-E6ACD1D074BC}"/>
            </a:ext>
            <a:ext uri="{147F2762-F138-4A5C-976F-8EAC2B608ADB}">
              <a16:predDERef xmlns:a16="http://schemas.microsoft.com/office/drawing/2014/main" pred="{9A84E9CF-F1BD-1288-A287-3007B302EA3A}"/>
            </a:ext>
          </a:extLst>
        </xdr:cNvPr>
        <xdr:cNvSpPr/>
      </xdr:nvSpPr>
      <xdr:spPr>
        <a:xfrm flipH="1">
          <a:off x="6200775" y="1200150"/>
          <a:ext cx="2133600" cy="638175"/>
        </a:xfrm>
        <a:prstGeom prst="curvedDownArrow">
          <a:avLst/>
        </a:prstGeom>
        <a:solidFill>
          <a:srgbClr val="FFBF00"/>
        </a:solidFill>
        <a:ln w="12700">
          <a:solidFill>
            <a:srgbClr val="BA8900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vertOverflow="clip" horzOverflow="clip" rtlCol="0" anchor="t"/>
        <a:lstStyle/>
        <a:p>
          <a:pPr algn="l"/>
          <a:endParaRPr lang="en-US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219075</xdr:colOff>
      <xdr:row>8</xdr:row>
      <xdr:rowOff>28575</xdr:rowOff>
    </xdr:from>
    <xdr:to>
      <xdr:col>16</xdr:col>
      <xdr:colOff>219075</xdr:colOff>
      <xdr:row>10</xdr:row>
      <xdr:rowOff>28575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A901AFDF-FDD5-84A3-CC69-09788B0C3AA3}"/>
            </a:ext>
            <a:ext uri="{147F2762-F138-4A5C-976F-8EAC2B608ADB}">
              <a16:predDERef xmlns:a16="http://schemas.microsoft.com/office/drawing/2014/main" pred="{A5457FE0-32F9-4EFA-5016-E6ACD1D074BC}"/>
            </a:ext>
          </a:extLst>
        </xdr:cNvPr>
        <xdr:cNvSpPr/>
      </xdr:nvSpPr>
      <xdr:spPr>
        <a:xfrm>
          <a:off x="7534275" y="1552575"/>
          <a:ext cx="2438400" cy="381000"/>
        </a:xfrm>
        <a:prstGeom prst="ellipse">
          <a:avLst/>
        </a:prstGeom>
        <a:gradFill rotWithShape="1">
          <a:gsLst>
            <a:gs pos="0">
              <a:srgbClr val="FFC640"/>
            </a:gs>
            <a:gs pos="100000">
              <a:srgbClr val="E6B400"/>
            </a:gs>
          </a:gsLst>
          <a:lin ang="5400000"/>
        </a:gradFill>
        <a:ln w="12700">
          <a:noFill/>
          <a:prstDash val="solid"/>
        </a:ln>
        <a:effectLst>
          <a:outerShdw blurRad="57150" dist="19050" dir="5400000" algn="ctr" rotWithShape="0">
            <a:srgbClr val="000000">
              <a:alpha val="63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spcFirstLastPara="0" vertOverflow="clip" horzOverflow="clip" wrap="square" lIns="91440" tIns="45720" rIns="91440" bIns="45720" rtlCol="0" anchor="ctr">
          <a:noAutofit/>
        </a:bodyPr>
        <a:lstStyle/>
        <a:p>
          <a:pPr marL="0" indent="0" algn="ctr"/>
          <a:r>
            <a:rPr lang="en-US" sz="1100" b="1">
              <a:solidFill>
                <a:srgbClr val="C00000"/>
              </a:solidFill>
              <a:latin typeface="+mn-lt"/>
              <a:ea typeface="+mn-lt"/>
              <a:cs typeface="+mn-lt"/>
            </a:rPr>
            <a:t>Wheat Grains</a:t>
          </a:r>
        </a:p>
      </xdr:txBody>
    </xdr:sp>
    <xdr:clientData/>
  </xdr:twoCellAnchor>
  <xdr:twoCellAnchor>
    <xdr:from>
      <xdr:col>9</xdr:col>
      <xdr:colOff>379828</xdr:colOff>
      <xdr:row>16</xdr:row>
      <xdr:rowOff>83820</xdr:rowOff>
    </xdr:from>
    <xdr:to>
      <xdr:col>10</xdr:col>
      <xdr:colOff>280768</xdr:colOff>
      <xdr:row>18</xdr:row>
      <xdr:rowOff>83820</xdr:rowOff>
    </xdr:to>
    <xdr:sp macro="" textlink="">
      <xdr:nvSpPr>
        <xdr:cNvPr id="28" name="Up Arrow 27">
          <a:extLst>
            <a:ext uri="{FF2B5EF4-FFF2-40B4-BE49-F238E27FC236}">
              <a16:creationId xmlns:a16="http://schemas.microsoft.com/office/drawing/2014/main" id="{36CADA93-0B1E-4EC9-B8B8-DA5627C5CDB7}"/>
            </a:ext>
            <a:ext uri="{147F2762-F138-4A5C-976F-8EAC2B608ADB}">
              <a16:predDERef xmlns:a16="http://schemas.microsoft.com/office/drawing/2014/main" pred="{A901AFDF-FDD5-84A3-CC69-09788B0C3AA3}"/>
            </a:ext>
          </a:extLst>
        </xdr:cNvPr>
        <xdr:cNvSpPr/>
      </xdr:nvSpPr>
      <xdr:spPr>
        <a:xfrm rot="10800000">
          <a:off x="5866228" y="3178712"/>
          <a:ext cx="510540" cy="386862"/>
        </a:xfrm>
        <a:prstGeom prst="upArrow">
          <a:avLst/>
        </a:prstGeom>
        <a:solidFill>
          <a:srgbClr val="FFBF00"/>
        </a:solidFill>
        <a:ln w="12700">
          <a:solidFill>
            <a:srgbClr val="BA8900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8</xdr:col>
      <xdr:colOff>66675</xdr:colOff>
      <xdr:row>21</xdr:row>
      <xdr:rowOff>123825</xdr:rowOff>
    </xdr:from>
    <xdr:to>
      <xdr:col>8</xdr:col>
      <xdr:colOff>571500</xdr:colOff>
      <xdr:row>25</xdr:row>
      <xdr:rowOff>28575</xdr:rowOff>
    </xdr:to>
    <xdr:sp macro="" textlink="">
      <xdr:nvSpPr>
        <xdr:cNvPr id="29" name="Up Arrow 28">
          <a:extLst>
            <a:ext uri="{FF2B5EF4-FFF2-40B4-BE49-F238E27FC236}">
              <a16:creationId xmlns:a16="http://schemas.microsoft.com/office/drawing/2014/main" id="{3F5D01DA-A582-41D4-90A2-98737AA31AD5}"/>
            </a:ext>
            <a:ext uri="{147F2762-F138-4A5C-976F-8EAC2B608ADB}">
              <a16:predDERef xmlns:a16="http://schemas.microsoft.com/office/drawing/2014/main" pred="{36CADA93-0B1E-4EC9-B8B8-DA5627C5CDB7}"/>
            </a:ext>
          </a:extLst>
        </xdr:cNvPr>
        <xdr:cNvSpPr/>
      </xdr:nvSpPr>
      <xdr:spPr>
        <a:xfrm rot="10800000">
          <a:off x="4943475" y="4124325"/>
          <a:ext cx="504825" cy="666750"/>
        </a:xfrm>
        <a:prstGeom prst="upArrow">
          <a:avLst/>
        </a:prstGeom>
        <a:solidFill>
          <a:srgbClr val="FFBF00"/>
        </a:solidFill>
        <a:ln w="12700">
          <a:solidFill>
            <a:srgbClr val="BA8900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7</xdr:col>
      <xdr:colOff>485775</xdr:colOff>
      <xdr:row>25</xdr:row>
      <xdr:rowOff>57150</xdr:rowOff>
    </xdr:from>
    <xdr:to>
      <xdr:col>9</xdr:col>
      <xdr:colOff>219075</xdr:colOff>
      <xdr:row>27</xdr:row>
      <xdr:rowOff>85725</xdr:rowOff>
    </xdr:to>
    <xdr:sp macro="" textlink="">
      <xdr:nvSpPr>
        <xdr:cNvPr id="30" name="Heart 29">
          <a:extLst>
            <a:ext uri="{FF2B5EF4-FFF2-40B4-BE49-F238E27FC236}">
              <a16:creationId xmlns:a16="http://schemas.microsoft.com/office/drawing/2014/main" id="{AC4C22E6-6756-5F58-4796-3618750847F2}"/>
            </a:ext>
            <a:ext uri="{147F2762-F138-4A5C-976F-8EAC2B608ADB}">
              <a16:predDERef xmlns:a16="http://schemas.microsoft.com/office/drawing/2014/main" pred="{3F5D01DA-A582-41D4-90A2-98737AA31AD5}"/>
            </a:ext>
          </a:extLst>
        </xdr:cNvPr>
        <xdr:cNvSpPr/>
      </xdr:nvSpPr>
      <xdr:spPr>
        <a:xfrm>
          <a:off x="4752975" y="4819650"/>
          <a:ext cx="952500" cy="409575"/>
        </a:xfrm>
        <a:prstGeom prst="heart">
          <a:avLst/>
        </a:prstGeom>
        <a:gradFill rotWithShape="1">
          <a:gsLst>
            <a:gs pos="0">
              <a:srgbClr val="FFC640"/>
            </a:gs>
            <a:gs pos="100000">
              <a:srgbClr val="E6B400"/>
            </a:gs>
          </a:gsLst>
          <a:lin ang="5400000"/>
        </a:gradFill>
        <a:ln w="12700">
          <a:noFill/>
          <a:prstDash val="solid"/>
        </a:ln>
        <a:effectLst>
          <a:outerShdw blurRad="57150" dist="19050" dir="5400000" algn="ctr" rotWithShape="0">
            <a:srgbClr val="000000">
              <a:alpha val="63000"/>
            </a:srgb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spcFirstLastPara="0" vertOverflow="clip" horzOverflow="clip" wrap="square" lIns="91440" tIns="45720" rIns="91440" bIns="45720" rtlCol="0" anchor="ctr">
          <a:noAutofit/>
        </a:bodyPr>
        <a:lstStyle/>
        <a:p>
          <a:pPr marL="0" indent="0" algn="ctr"/>
          <a:r>
            <a:rPr lang="en-US" sz="1100" b="1">
              <a:solidFill>
                <a:srgbClr val="C00000"/>
              </a:solidFill>
              <a:latin typeface="+mn-lt"/>
              <a:ea typeface="+mn-lt"/>
              <a:cs typeface="+mn-lt"/>
            </a:rPr>
            <a:t>FLOUR</a:t>
          </a:r>
        </a:p>
      </xdr:txBody>
    </xdr:sp>
    <xdr:clientData/>
  </xdr:twoCellAnchor>
  <xdr:twoCellAnchor editAs="oneCell">
    <xdr:from>
      <xdr:col>6</xdr:col>
      <xdr:colOff>447675</xdr:colOff>
      <xdr:row>8</xdr:row>
      <xdr:rowOff>85725</xdr:rowOff>
    </xdr:from>
    <xdr:to>
      <xdr:col>7</xdr:col>
      <xdr:colOff>354330</xdr:colOff>
      <xdr:row>10</xdr:row>
      <xdr:rowOff>102870</xdr:rowOff>
    </xdr:to>
    <xdr:pic>
      <xdr:nvPicPr>
        <xdr:cNvPr id="8" name="Picture 30">
          <a:extLst>
            <a:ext uri="{FF2B5EF4-FFF2-40B4-BE49-F238E27FC236}">
              <a16:creationId xmlns:a16="http://schemas.microsoft.com/office/drawing/2014/main" id="{1C1CBFB3-185D-4F97-C85E-13443AC23F0B}"/>
            </a:ext>
            <a:ext uri="{147F2762-F138-4A5C-976F-8EAC2B608ADB}">
              <a16:predDERef xmlns:a16="http://schemas.microsoft.com/office/drawing/2014/main" pred="{AC4C22E6-6756-5F58-4796-361875084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0800000">
          <a:off x="4105275" y="1533525"/>
          <a:ext cx="514350" cy="400050"/>
        </a:xfrm>
        <a:prstGeom prst="rect">
          <a:avLst/>
        </a:prstGeom>
      </xdr:spPr>
    </xdr:pic>
    <xdr:clientData/>
  </xdr:twoCellAnchor>
  <xdr:twoCellAnchor editAs="oneCell">
    <xdr:from>
      <xdr:col>7</xdr:col>
      <xdr:colOff>71438</xdr:colOff>
      <xdr:row>11</xdr:row>
      <xdr:rowOff>33337</xdr:rowOff>
    </xdr:from>
    <xdr:to>
      <xdr:col>7</xdr:col>
      <xdr:colOff>490538</xdr:colOff>
      <xdr:row>13</xdr:row>
      <xdr:rowOff>63817</xdr:rowOff>
    </xdr:to>
    <xdr:pic>
      <xdr:nvPicPr>
        <xdr:cNvPr id="44" name="Picture 31">
          <a:extLst>
            <a:ext uri="{FF2B5EF4-FFF2-40B4-BE49-F238E27FC236}">
              <a16:creationId xmlns:a16="http://schemas.microsoft.com/office/drawing/2014/main" id="{FD8923F5-20B4-4B57-8D22-9D363FA66D3A}"/>
            </a:ext>
            <a:ext uri="{147F2762-F138-4A5C-976F-8EAC2B608ADB}">
              <a16:predDERef xmlns:a16="http://schemas.microsoft.com/office/drawing/2014/main" pred="{1C1CBFB3-185D-4F97-C85E-13443AC23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154166">
          <a:off x="4343400" y="2124075"/>
          <a:ext cx="409575" cy="419100"/>
        </a:xfrm>
        <a:prstGeom prst="rect">
          <a:avLst/>
        </a:prstGeom>
      </xdr:spPr>
    </xdr:pic>
    <xdr:clientData/>
  </xdr:twoCellAnchor>
  <xdr:twoCellAnchor editAs="oneCell">
    <xdr:from>
      <xdr:col>6</xdr:col>
      <xdr:colOff>442912</xdr:colOff>
      <xdr:row>20</xdr:row>
      <xdr:rowOff>63883</xdr:rowOff>
    </xdr:from>
    <xdr:to>
      <xdr:col>7</xdr:col>
      <xdr:colOff>246697</xdr:colOff>
      <xdr:row>22</xdr:row>
      <xdr:rowOff>100078</xdr:rowOff>
    </xdr:to>
    <xdr:pic>
      <xdr:nvPicPr>
        <xdr:cNvPr id="48" name="Picture 32">
          <a:extLst>
            <a:ext uri="{FF2B5EF4-FFF2-40B4-BE49-F238E27FC236}">
              <a16:creationId xmlns:a16="http://schemas.microsoft.com/office/drawing/2014/main" id="{8BB87817-90E4-4745-A0AD-B690D56FE887}"/>
            </a:ext>
            <a:ext uri="{147F2762-F138-4A5C-976F-8EAC2B608ADB}">
              <a16:predDERef xmlns:a16="http://schemas.microsoft.com/office/drawing/2014/main" pred="{FD8923F5-20B4-4B57-8D22-9D363FA66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04142">
          <a:off x="4108395" y="3873883"/>
          <a:ext cx="414699" cy="417195"/>
        </a:xfrm>
        <a:prstGeom prst="rect">
          <a:avLst/>
        </a:prstGeom>
      </xdr:spPr>
    </xdr:pic>
    <xdr:clientData/>
  </xdr:twoCellAnchor>
  <xdr:twoCellAnchor editAs="oneCell">
    <xdr:from>
      <xdr:col>8</xdr:col>
      <xdr:colOff>579121</xdr:colOff>
      <xdr:row>12</xdr:row>
      <xdr:rowOff>137746</xdr:rowOff>
    </xdr:from>
    <xdr:to>
      <xdr:col>9</xdr:col>
      <xdr:colOff>386716</xdr:colOff>
      <xdr:row>14</xdr:row>
      <xdr:rowOff>168226</xdr:rowOff>
    </xdr:to>
    <xdr:pic>
      <xdr:nvPicPr>
        <xdr:cNvPr id="54" name="Picture 33">
          <a:extLst>
            <a:ext uri="{FF2B5EF4-FFF2-40B4-BE49-F238E27FC236}">
              <a16:creationId xmlns:a16="http://schemas.microsoft.com/office/drawing/2014/main" id="{9580F822-093B-4112-A3C3-521F2C675ABF}"/>
            </a:ext>
            <a:ext uri="{147F2762-F138-4A5C-976F-8EAC2B608ADB}">
              <a16:predDERef xmlns:a16="http://schemas.microsoft.com/office/drawing/2014/main" pred="{8BB87817-90E4-4745-A0AD-B690D56FE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6154166">
          <a:off x="5455848" y="2458988"/>
          <a:ext cx="417342" cy="417195"/>
        </a:xfrm>
        <a:prstGeom prst="rect">
          <a:avLst/>
        </a:prstGeom>
      </xdr:spPr>
    </xdr:pic>
    <xdr:clientData/>
  </xdr:twoCellAnchor>
  <xdr:twoCellAnchor editAs="oneCell">
    <xdr:from>
      <xdr:col>12</xdr:col>
      <xdr:colOff>523875</xdr:colOff>
      <xdr:row>17</xdr:row>
      <xdr:rowOff>85725</xdr:rowOff>
    </xdr:from>
    <xdr:to>
      <xdr:col>13</xdr:col>
      <xdr:colOff>335280</xdr:colOff>
      <xdr:row>19</xdr:row>
      <xdr:rowOff>112395</xdr:rowOff>
    </xdr:to>
    <xdr:pic>
      <xdr:nvPicPr>
        <xdr:cNvPr id="65" name="Picture 34">
          <a:extLst>
            <a:ext uri="{FF2B5EF4-FFF2-40B4-BE49-F238E27FC236}">
              <a16:creationId xmlns:a16="http://schemas.microsoft.com/office/drawing/2014/main" id="{63A46A4D-0B9D-4865-80DD-8DFBA05D8783}"/>
            </a:ext>
            <a:ext uri="{147F2762-F138-4A5C-976F-8EAC2B608ADB}">
              <a16:predDERef xmlns:a16="http://schemas.microsoft.com/office/drawing/2014/main" pred="{9580F822-093B-4112-A3C3-521F2C675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277275">
          <a:off x="7843837" y="3319463"/>
          <a:ext cx="409575" cy="419100"/>
        </a:xfrm>
        <a:prstGeom prst="rect">
          <a:avLst/>
        </a:prstGeom>
      </xdr:spPr>
    </xdr:pic>
    <xdr:clientData/>
  </xdr:twoCellAnchor>
  <xdr:twoCellAnchor>
    <xdr:from>
      <xdr:col>10</xdr:col>
      <xdr:colOff>214477</xdr:colOff>
      <xdr:row>14</xdr:row>
      <xdr:rowOff>90323</xdr:rowOff>
    </xdr:from>
    <xdr:to>
      <xdr:col>11</xdr:col>
      <xdr:colOff>319252</xdr:colOff>
      <xdr:row>16</xdr:row>
      <xdr:rowOff>147473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FC4E7E1A-0655-47AE-8C25-21EDC5EB1F56}"/>
            </a:ext>
            <a:ext uri="{147F2762-F138-4A5C-976F-8EAC2B608ADB}">
              <a16:predDERef xmlns:a16="http://schemas.microsoft.com/office/drawing/2014/main" pred="{D2CC8E3E-5A0E-4C56-B60F-4105952E1B59}"/>
            </a:ext>
          </a:extLst>
        </xdr:cNvPr>
        <xdr:cNvSpPr/>
      </xdr:nvSpPr>
      <xdr:spPr>
        <a:xfrm>
          <a:off x="6323615" y="2757323"/>
          <a:ext cx="715689" cy="438150"/>
        </a:xfrm>
        <a:prstGeom prst="rect">
          <a:avLst/>
        </a:prstGeom>
        <a:solidFill>
          <a:srgbClr val="71AB48"/>
        </a:solidFill>
        <a:ln w="12700">
          <a:solidFill>
            <a:srgbClr val="FF0000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FFFFFF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sz="800" b="1">
              <a:solidFill>
                <a:srgbClr val="000000"/>
              </a:solidFill>
              <a:latin typeface="+mn-lt"/>
              <a:ea typeface="+mn-lt"/>
              <a:cs typeface="+mn-lt"/>
            </a:rPr>
            <a:t>Motor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133350</xdr:colOff>
      <xdr:row>2</xdr:row>
      <xdr:rowOff>57150</xdr:rowOff>
    </xdr:from>
    <xdr:to>
      <xdr:col>9</xdr:col>
      <xdr:colOff>1813560</xdr:colOff>
      <xdr:row>2</xdr:row>
      <xdr:rowOff>1280160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F00CB7D8-E8AF-62DC-FC8C-4DC116AB5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763750" y="438150"/>
          <a:ext cx="1657350" cy="1219200"/>
        </a:xfrm>
        <a:prstGeom prst="rect">
          <a:avLst/>
        </a:prstGeom>
      </xdr:spPr>
    </xdr:pic>
    <xdr:clientData/>
  </xdr:twoCellAnchor>
  <xdr:twoCellAnchor editAs="oneCell">
    <xdr:from>
      <xdr:col>9</xdr:col>
      <xdr:colOff>295275</xdr:colOff>
      <xdr:row>4</xdr:row>
      <xdr:rowOff>38100</xdr:rowOff>
    </xdr:from>
    <xdr:to>
      <xdr:col>9</xdr:col>
      <xdr:colOff>1443990</xdr:colOff>
      <xdr:row>4</xdr:row>
      <xdr:rowOff>901065</xdr:rowOff>
    </xdr:to>
    <xdr:pic>
      <xdr:nvPicPr>
        <xdr:cNvPr id="9" name="Picture 2">
          <a:extLst>
            <a:ext uri="{FF2B5EF4-FFF2-40B4-BE49-F238E27FC236}">
              <a16:creationId xmlns:a16="http://schemas.microsoft.com/office/drawing/2014/main" id="{A4BA878C-A30D-CD62-83F6-24289D8FCFD3}"/>
            </a:ext>
            <a:ext uri="{147F2762-F138-4A5C-976F-8EAC2B608ADB}">
              <a16:predDERef xmlns:a16="http://schemas.microsoft.com/office/drawing/2014/main" pred="{F00CB7D8-E8AF-62DC-FC8C-4DC116AB5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25675" y="1771650"/>
          <a:ext cx="1143000" cy="847725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285750</xdr:colOff>
      <xdr:row>7</xdr:row>
      <xdr:rowOff>104775</xdr:rowOff>
    </xdr:from>
    <xdr:to>
      <xdr:col>9</xdr:col>
      <xdr:colOff>1737360</xdr:colOff>
      <xdr:row>7</xdr:row>
      <xdr:rowOff>1146077</xdr:rowOff>
    </xdr:to>
    <xdr:pic>
      <xdr:nvPicPr>
        <xdr:cNvPr id="20" name="Picture 3">
          <a:extLst>
            <a:ext uri="{FF2B5EF4-FFF2-40B4-BE49-F238E27FC236}">
              <a16:creationId xmlns:a16="http://schemas.microsoft.com/office/drawing/2014/main" id="{6E05F6A2-2B13-A292-E1B9-46E8DA7AF94C}"/>
            </a:ext>
            <a:ext uri="{147F2762-F138-4A5C-976F-8EAC2B608ADB}">
              <a16:predDERef xmlns:a16="http://schemas.microsoft.com/office/drawing/2014/main" pred="{A4BA878C-A30D-CD62-83F6-24289D8FC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916150" y="5133975"/>
          <a:ext cx="1438275" cy="1114425"/>
        </a:xfrm>
        <a:prstGeom prst="rect">
          <a:avLst/>
        </a:prstGeom>
      </xdr:spPr>
    </xdr:pic>
    <xdr:clientData/>
  </xdr:twoCellAnchor>
  <xdr:twoCellAnchor editAs="oneCell">
    <xdr:from>
      <xdr:col>9</xdr:col>
      <xdr:colOff>155121</xdr:colOff>
      <xdr:row>8</xdr:row>
      <xdr:rowOff>62594</xdr:rowOff>
    </xdr:from>
    <xdr:to>
      <xdr:col>9</xdr:col>
      <xdr:colOff>2002971</xdr:colOff>
      <xdr:row>10</xdr:row>
      <xdr:rowOff>307659</xdr:rowOff>
    </xdr:to>
    <xdr:pic>
      <xdr:nvPicPr>
        <xdr:cNvPr id="37" name="Picture 4">
          <a:extLst>
            <a:ext uri="{FF2B5EF4-FFF2-40B4-BE49-F238E27FC236}">
              <a16:creationId xmlns:a16="http://schemas.microsoft.com/office/drawing/2014/main" id="{79804B19-AD58-6B45-9BE2-E2885A03AE85}"/>
            </a:ext>
            <a:ext uri="{147F2762-F138-4A5C-976F-8EAC2B608ADB}">
              <a16:predDERef xmlns:a16="http://schemas.microsoft.com/office/drawing/2014/main" pred="{6E05F6A2-2B13-A292-E1B9-46E8DA7AF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155635" y="5919108"/>
          <a:ext cx="1847850" cy="989920"/>
        </a:xfrm>
        <a:prstGeom prst="rect">
          <a:avLst/>
        </a:prstGeom>
      </xdr:spPr>
    </xdr:pic>
    <xdr:clientData/>
  </xdr:twoCellAnchor>
  <xdr:twoCellAnchor editAs="oneCell">
    <xdr:from>
      <xdr:col>9</xdr:col>
      <xdr:colOff>172751</xdr:colOff>
      <xdr:row>11</xdr:row>
      <xdr:rowOff>169912</xdr:rowOff>
    </xdr:from>
    <xdr:to>
      <xdr:col>9</xdr:col>
      <xdr:colOff>2015680</xdr:colOff>
      <xdr:row>11</xdr:row>
      <xdr:rowOff>1184164</xdr:rowOff>
    </xdr:to>
    <xdr:pic>
      <xdr:nvPicPr>
        <xdr:cNvPr id="47" name="Picture 5">
          <a:extLst>
            <a:ext uri="{FF2B5EF4-FFF2-40B4-BE49-F238E27FC236}">
              <a16:creationId xmlns:a16="http://schemas.microsoft.com/office/drawing/2014/main" id="{1B061C4B-947B-B875-AD3C-7E0E6148D1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59813" b="48658"/>
        <a:stretch/>
      </xdr:blipFill>
      <xdr:spPr>
        <a:xfrm>
          <a:off x="15180838" y="7120677"/>
          <a:ext cx="1827689" cy="1016157"/>
        </a:xfrm>
        <a:prstGeom prst="rect">
          <a:avLst/>
        </a:prstGeom>
      </xdr:spPr>
    </xdr:pic>
    <xdr:clientData/>
  </xdr:twoCellAnchor>
  <xdr:twoCellAnchor editAs="oneCell">
    <xdr:from>
      <xdr:col>9</xdr:col>
      <xdr:colOff>108859</xdr:colOff>
      <xdr:row>12</xdr:row>
      <xdr:rowOff>446315</xdr:rowOff>
    </xdr:from>
    <xdr:to>
      <xdr:col>9</xdr:col>
      <xdr:colOff>2042771</xdr:colOff>
      <xdr:row>12</xdr:row>
      <xdr:rowOff>1968953</xdr:rowOff>
    </xdr:to>
    <xdr:pic>
      <xdr:nvPicPr>
        <xdr:cNvPr id="50" name="Picture 6">
          <a:extLst>
            <a:ext uri="{FF2B5EF4-FFF2-40B4-BE49-F238E27FC236}">
              <a16:creationId xmlns:a16="http://schemas.microsoft.com/office/drawing/2014/main" id="{9516D0D3-FDC9-2EE4-8240-225EA71EE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109373" y="8871858"/>
          <a:ext cx="1922482" cy="1513113"/>
        </a:xfrm>
        <a:prstGeom prst="rect">
          <a:avLst/>
        </a:prstGeom>
      </xdr:spPr>
    </xdr:pic>
    <xdr:clientData/>
  </xdr:twoCellAnchor>
  <xdr:twoCellAnchor editAs="oneCell">
    <xdr:from>
      <xdr:col>9</xdr:col>
      <xdr:colOff>130629</xdr:colOff>
      <xdr:row>14</xdr:row>
      <xdr:rowOff>65314</xdr:rowOff>
    </xdr:from>
    <xdr:to>
      <xdr:col>9</xdr:col>
      <xdr:colOff>1901735</xdr:colOff>
      <xdr:row>15</xdr:row>
      <xdr:rowOff>100047</xdr:rowOff>
    </xdr:to>
    <xdr:pic>
      <xdr:nvPicPr>
        <xdr:cNvPr id="54" name="Picture 7">
          <a:extLst>
            <a:ext uri="{FF2B5EF4-FFF2-40B4-BE49-F238E27FC236}">
              <a16:creationId xmlns:a16="http://schemas.microsoft.com/office/drawing/2014/main" id="{F64935C2-02C2-55D8-7067-3993A8F01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131143" y="12703628"/>
          <a:ext cx="1763486" cy="150202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15</xdr:row>
      <xdr:rowOff>97971</xdr:rowOff>
    </xdr:from>
    <xdr:to>
      <xdr:col>9</xdr:col>
      <xdr:colOff>1749334</xdr:colOff>
      <xdr:row>16</xdr:row>
      <xdr:rowOff>58301</xdr:rowOff>
    </xdr:to>
    <xdr:pic>
      <xdr:nvPicPr>
        <xdr:cNvPr id="60" name="Picture 8">
          <a:extLst>
            <a:ext uri="{FF2B5EF4-FFF2-40B4-BE49-F238E27FC236}">
              <a16:creationId xmlns:a16="http://schemas.microsoft.com/office/drawing/2014/main" id="{F787074F-14D6-4DA7-47FD-130A75F10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381513" y="14380028"/>
          <a:ext cx="1360715" cy="1239025"/>
        </a:xfrm>
        <a:prstGeom prst="rect">
          <a:avLst/>
        </a:prstGeom>
      </xdr:spPr>
    </xdr:pic>
    <xdr:clientData/>
  </xdr:twoCellAnchor>
  <xdr:twoCellAnchor editAs="oneCell">
    <xdr:from>
      <xdr:col>9</xdr:col>
      <xdr:colOff>185062</xdr:colOff>
      <xdr:row>16</xdr:row>
      <xdr:rowOff>43545</xdr:rowOff>
    </xdr:from>
    <xdr:to>
      <xdr:col>9</xdr:col>
      <xdr:colOff>1863912</xdr:colOff>
      <xdr:row>16</xdr:row>
      <xdr:rowOff>1432599</xdr:rowOff>
    </xdr:to>
    <xdr:pic>
      <xdr:nvPicPr>
        <xdr:cNvPr id="83" name="Picture 9">
          <a:extLst>
            <a:ext uri="{FF2B5EF4-FFF2-40B4-BE49-F238E27FC236}">
              <a16:creationId xmlns:a16="http://schemas.microsoft.com/office/drawing/2014/main" id="{025D32C0-F4E3-F801-4585-C5DCD57AD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185576" y="15784288"/>
          <a:ext cx="1665515" cy="1373814"/>
        </a:xfrm>
        <a:prstGeom prst="rect">
          <a:avLst/>
        </a:prstGeom>
      </xdr:spPr>
    </xdr:pic>
    <xdr:clientData/>
  </xdr:twoCellAnchor>
  <xdr:twoCellAnchor editAs="oneCell">
    <xdr:from>
      <xdr:col>9</xdr:col>
      <xdr:colOff>220435</xdr:colOff>
      <xdr:row>3</xdr:row>
      <xdr:rowOff>47627</xdr:rowOff>
    </xdr:from>
    <xdr:to>
      <xdr:col>9</xdr:col>
      <xdr:colOff>1930131</xdr:colOff>
      <xdr:row>3</xdr:row>
      <xdr:rowOff>2156732</xdr:rowOff>
    </xdr:to>
    <xdr:pic>
      <xdr:nvPicPr>
        <xdr:cNvPr id="17" name="Picture 1">
          <a:extLst>
            <a:ext uri="{FF2B5EF4-FFF2-40B4-BE49-F238E27FC236}">
              <a16:creationId xmlns:a16="http://schemas.microsoft.com/office/drawing/2014/main" id="{5C197EE0-DE78-34E1-8043-4389881F6BEB}"/>
            </a:ext>
            <a:ext uri="{147F2762-F138-4A5C-976F-8EAC2B608ADB}">
              <a16:predDERef xmlns:a16="http://schemas.microsoft.com/office/drawing/2014/main" pred="{025D32C0-F4E3-F801-4585-C5DCD57AD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220949" y="1702256"/>
          <a:ext cx="1715411" cy="211863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349623</xdr:colOff>
      <xdr:row>13</xdr:row>
      <xdr:rowOff>35860</xdr:rowOff>
    </xdr:from>
    <xdr:to>
      <xdr:col>7</xdr:col>
      <xdr:colOff>430305</xdr:colOff>
      <xdr:row>20</xdr:row>
      <xdr:rowOff>35858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B169CA8D-7B95-4EF3-B367-64CCEA60A5E5}"/>
            </a:ext>
          </a:extLst>
        </xdr:cNvPr>
        <xdr:cNvSpPr/>
      </xdr:nvSpPr>
      <xdr:spPr>
        <a:xfrm>
          <a:off x="959223" y="2366684"/>
          <a:ext cx="3738282" cy="1255056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Mechanical</a:t>
          </a:r>
          <a:r>
            <a:rPr lang="en-US" sz="1100" b="1" baseline="0">
              <a:solidFill>
                <a:sysClr val="windowText" lastClr="000000"/>
              </a:solidFill>
            </a:rPr>
            <a:t> Sensor</a:t>
          </a:r>
          <a:endParaRPr 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412376</xdr:colOff>
      <xdr:row>22</xdr:row>
      <xdr:rowOff>98613</xdr:rowOff>
    </xdr:from>
    <xdr:to>
      <xdr:col>7</xdr:col>
      <xdr:colOff>493058</xdr:colOff>
      <xdr:row>29</xdr:row>
      <xdr:rowOff>98611</xdr:rowOff>
    </xdr:to>
    <xdr:sp macro="" textlink="">
      <xdr:nvSpPr>
        <xdr:cNvPr id="249" name="Rectangle 248">
          <a:extLst>
            <a:ext uri="{FF2B5EF4-FFF2-40B4-BE49-F238E27FC236}">
              <a16:creationId xmlns:a16="http://schemas.microsoft.com/office/drawing/2014/main" id="{F39F9AF1-F6AB-4D00-B47E-89FCE0321FEE}"/>
            </a:ext>
          </a:extLst>
        </xdr:cNvPr>
        <xdr:cNvSpPr/>
      </xdr:nvSpPr>
      <xdr:spPr>
        <a:xfrm>
          <a:off x="1021976" y="1174378"/>
          <a:ext cx="3738282" cy="1255057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Loadcell</a:t>
          </a:r>
          <a:r>
            <a:rPr lang="en-US" sz="1100" b="1" baseline="0">
              <a:solidFill>
                <a:sysClr val="windowText" lastClr="000000"/>
              </a:solidFill>
            </a:rPr>
            <a:t> Reading</a:t>
          </a:r>
          <a:endParaRPr lang="en-US" sz="11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412376</xdr:colOff>
      <xdr:row>30</xdr:row>
      <xdr:rowOff>89648</xdr:rowOff>
    </xdr:from>
    <xdr:to>
      <xdr:col>7</xdr:col>
      <xdr:colOff>493058</xdr:colOff>
      <xdr:row>37</xdr:row>
      <xdr:rowOff>89647</xdr:rowOff>
    </xdr:to>
    <xdr:sp macro="" textlink="">
      <xdr:nvSpPr>
        <xdr:cNvPr id="250" name="Rectangle 249">
          <a:extLst>
            <a:ext uri="{FF2B5EF4-FFF2-40B4-BE49-F238E27FC236}">
              <a16:creationId xmlns:a16="http://schemas.microsoft.com/office/drawing/2014/main" id="{E85F361C-28C0-482E-83AB-6C4620ACB176}"/>
            </a:ext>
          </a:extLst>
        </xdr:cNvPr>
        <xdr:cNvSpPr/>
      </xdr:nvSpPr>
      <xdr:spPr>
        <a:xfrm>
          <a:off x="1021976" y="2599766"/>
          <a:ext cx="3738282" cy="1255057"/>
        </a:xfrm>
        <a:prstGeom prst="rect">
          <a:avLst/>
        </a:prstGeom>
        <a:solidFill>
          <a:srgbClr val="00B0F0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ysClr val="windowText" lastClr="000000"/>
              </a:solidFill>
            </a:rPr>
            <a:t>Feeder Input Sensor</a:t>
          </a:r>
        </a:p>
      </xdr:txBody>
    </xdr:sp>
    <xdr:clientData/>
  </xdr:twoCellAnchor>
  <xdr:twoCellAnchor>
    <xdr:from>
      <xdr:col>4</xdr:col>
      <xdr:colOff>423075</xdr:colOff>
      <xdr:row>22</xdr:row>
      <xdr:rowOff>179710</xdr:rowOff>
    </xdr:from>
    <xdr:to>
      <xdr:col>7</xdr:col>
      <xdr:colOff>188613</xdr:colOff>
      <xdr:row>28</xdr:row>
      <xdr:rowOff>160116</xdr:rowOff>
    </xdr:to>
    <xdr:sp macro="" textlink="">
      <xdr:nvSpPr>
        <xdr:cNvPr id="93" name="Flowchart: Decision 92">
          <a:extLst>
            <a:ext uri="{FF2B5EF4-FFF2-40B4-BE49-F238E27FC236}">
              <a16:creationId xmlns:a16="http://schemas.microsoft.com/office/drawing/2014/main" id="{43F6D45D-F19D-4F05-BF48-45D5E00641F6}"/>
            </a:ext>
          </a:extLst>
        </xdr:cNvPr>
        <xdr:cNvSpPr/>
      </xdr:nvSpPr>
      <xdr:spPr>
        <a:xfrm>
          <a:off x="423075" y="736301"/>
          <a:ext cx="1594338" cy="1093589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0">
              <a:solidFill>
                <a:schemeClr val="tx1"/>
              </a:solidFill>
            </a:rPr>
            <a:t>Container Full?</a:t>
          </a:r>
        </a:p>
      </xdr:txBody>
    </xdr:sp>
    <xdr:clientData/>
  </xdr:twoCellAnchor>
  <xdr:twoCellAnchor>
    <xdr:from>
      <xdr:col>3</xdr:col>
      <xdr:colOff>554764</xdr:colOff>
      <xdr:row>24</xdr:row>
      <xdr:rowOff>106685</xdr:rowOff>
    </xdr:from>
    <xdr:to>
      <xdr:col>5</xdr:col>
      <xdr:colOff>33748</xdr:colOff>
      <xdr:row>25</xdr:row>
      <xdr:rowOff>178754</xdr:rowOff>
    </xdr:to>
    <xdr:sp macro="" textlink="">
      <xdr:nvSpPr>
        <xdr:cNvPr id="94" name="Rectangle 93">
          <a:extLst>
            <a:ext uri="{FF2B5EF4-FFF2-40B4-BE49-F238E27FC236}">
              <a16:creationId xmlns:a16="http://schemas.microsoft.com/office/drawing/2014/main" id="{8357B2BF-7121-4623-8B4B-22632C4197F7}"/>
            </a:ext>
          </a:extLst>
        </xdr:cNvPr>
        <xdr:cNvSpPr/>
      </xdr:nvSpPr>
      <xdr:spPr>
        <a:xfrm>
          <a:off x="2383564" y="1541038"/>
          <a:ext cx="698184" cy="251363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5</xdr:col>
      <xdr:colOff>52249</xdr:colOff>
      <xdr:row>28</xdr:row>
      <xdr:rowOff>33277</xdr:rowOff>
    </xdr:from>
    <xdr:to>
      <xdr:col>6</xdr:col>
      <xdr:colOff>140833</xdr:colOff>
      <xdr:row>29</xdr:row>
      <xdr:rowOff>111855</xdr:rowOff>
    </xdr:to>
    <xdr:sp macro="" textlink="">
      <xdr:nvSpPr>
        <xdr:cNvPr id="95" name="Rectangle 94">
          <a:extLst>
            <a:ext uri="{FF2B5EF4-FFF2-40B4-BE49-F238E27FC236}">
              <a16:creationId xmlns:a16="http://schemas.microsoft.com/office/drawing/2014/main" id="{480B32AC-09DD-42D0-80F1-434C1E873857}"/>
            </a:ext>
          </a:extLst>
        </xdr:cNvPr>
        <xdr:cNvSpPr/>
      </xdr:nvSpPr>
      <xdr:spPr>
        <a:xfrm>
          <a:off x="3100249" y="2184806"/>
          <a:ext cx="698184" cy="257873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7</xdr:col>
      <xdr:colOff>372218</xdr:colOff>
      <xdr:row>38</xdr:row>
      <xdr:rowOff>41943</xdr:rowOff>
    </xdr:from>
    <xdr:to>
      <xdr:col>9</xdr:col>
      <xdr:colOff>378080</xdr:colOff>
      <xdr:row>41</xdr:row>
      <xdr:rowOff>27541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5A4B456A-49C2-4E58-A505-9BC2860D5A17}"/>
            </a:ext>
          </a:extLst>
        </xdr:cNvPr>
        <xdr:cNvSpPr/>
      </xdr:nvSpPr>
      <xdr:spPr>
        <a:xfrm>
          <a:off x="4639418" y="3986414"/>
          <a:ext cx="1225062" cy="523480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Motor ON</a:t>
          </a:r>
        </a:p>
      </xdr:txBody>
    </xdr:sp>
    <xdr:clientData/>
  </xdr:twoCellAnchor>
  <xdr:twoCellAnchor>
    <xdr:from>
      <xdr:col>7</xdr:col>
      <xdr:colOff>376418</xdr:colOff>
      <xdr:row>42</xdr:row>
      <xdr:rowOff>91444</xdr:rowOff>
    </xdr:from>
    <xdr:to>
      <xdr:col>9</xdr:col>
      <xdr:colOff>382280</xdr:colOff>
      <xdr:row>45</xdr:row>
      <xdr:rowOff>79216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967E9BDD-AC7B-47D4-80C3-D4E705BA5203}"/>
            </a:ext>
          </a:extLst>
        </xdr:cNvPr>
        <xdr:cNvSpPr/>
      </xdr:nvSpPr>
      <xdr:spPr>
        <a:xfrm>
          <a:off x="4643618" y="4753091"/>
          <a:ext cx="1225062" cy="525654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Open Feeder</a:t>
          </a:r>
        </a:p>
      </xdr:txBody>
    </xdr:sp>
    <xdr:clientData/>
  </xdr:twoCellAnchor>
  <xdr:twoCellAnchor>
    <xdr:from>
      <xdr:col>8</xdr:col>
      <xdr:colOff>375149</xdr:colOff>
      <xdr:row>41</xdr:row>
      <xdr:rowOff>27541</xdr:rowOff>
    </xdr:from>
    <xdr:to>
      <xdr:col>8</xdr:col>
      <xdr:colOff>379349</xdr:colOff>
      <xdr:row>42</xdr:row>
      <xdr:rowOff>91444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6F15FE0A-318D-4270-8424-31787667FC4F}"/>
            </a:ext>
          </a:extLst>
        </xdr:cNvPr>
        <xdr:cNvCxnSpPr>
          <a:cxnSpLocks/>
          <a:stCxn id="96" idx="2"/>
          <a:endCxn id="97" idx="0"/>
        </xdr:cNvCxnSpPr>
      </xdr:nvCxnSpPr>
      <xdr:spPr>
        <a:xfrm>
          <a:off x="5251949" y="4509894"/>
          <a:ext cx="4200" cy="243197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376417</xdr:colOff>
      <xdr:row>46</xdr:row>
      <xdr:rowOff>147296</xdr:rowOff>
    </xdr:from>
    <xdr:to>
      <xdr:col>9</xdr:col>
      <xdr:colOff>382279</xdr:colOff>
      <xdr:row>50</xdr:row>
      <xdr:rowOff>10860</xdr:rowOff>
    </xdr:to>
    <xdr:sp macro="" textlink="">
      <xdr:nvSpPr>
        <xdr:cNvPr id="99" name="Rectangle 98">
          <a:extLst>
            <a:ext uri="{FF2B5EF4-FFF2-40B4-BE49-F238E27FC236}">
              <a16:creationId xmlns:a16="http://schemas.microsoft.com/office/drawing/2014/main" id="{D4F389CD-1538-4F23-8F38-9855C0FFFA18}"/>
            </a:ext>
          </a:extLst>
        </xdr:cNvPr>
        <xdr:cNvSpPr/>
      </xdr:nvSpPr>
      <xdr:spPr>
        <a:xfrm>
          <a:off x="4643617" y="5526120"/>
          <a:ext cx="1225062" cy="580740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Start Grinding</a:t>
          </a:r>
        </a:p>
      </xdr:txBody>
    </xdr:sp>
    <xdr:clientData/>
  </xdr:twoCellAnchor>
  <xdr:twoCellAnchor>
    <xdr:from>
      <xdr:col>8</xdr:col>
      <xdr:colOff>379348</xdr:colOff>
      <xdr:row>45</xdr:row>
      <xdr:rowOff>79216</xdr:rowOff>
    </xdr:from>
    <xdr:to>
      <xdr:col>8</xdr:col>
      <xdr:colOff>379349</xdr:colOff>
      <xdr:row>46</xdr:row>
      <xdr:rowOff>147296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4A09F652-99F9-43E3-B266-B200434C54EB}"/>
            </a:ext>
          </a:extLst>
        </xdr:cNvPr>
        <xdr:cNvCxnSpPr>
          <a:cxnSpLocks/>
          <a:stCxn id="97" idx="2"/>
          <a:endCxn id="99" idx="0"/>
        </xdr:cNvCxnSpPr>
      </xdr:nvCxnSpPr>
      <xdr:spPr>
        <a:xfrm flipH="1">
          <a:off x="5256148" y="5278745"/>
          <a:ext cx="1" cy="247375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506921</xdr:colOff>
      <xdr:row>51</xdr:row>
      <xdr:rowOff>95663</xdr:rowOff>
    </xdr:from>
    <xdr:to>
      <xdr:col>4</xdr:col>
      <xdr:colOff>512783</xdr:colOff>
      <xdr:row>54</xdr:row>
      <xdr:rowOff>77674</xdr:rowOff>
    </xdr:to>
    <xdr:sp macro="" textlink="">
      <xdr:nvSpPr>
        <xdr:cNvPr id="102" name="Rectangle 101">
          <a:extLst>
            <a:ext uri="{FF2B5EF4-FFF2-40B4-BE49-F238E27FC236}">
              <a16:creationId xmlns:a16="http://schemas.microsoft.com/office/drawing/2014/main" id="{BD767290-BE4A-4896-BEB4-0CFD98AA4DF6}"/>
            </a:ext>
          </a:extLst>
        </xdr:cNvPr>
        <xdr:cNvSpPr/>
      </xdr:nvSpPr>
      <xdr:spPr>
        <a:xfrm>
          <a:off x="1726121" y="9522692"/>
          <a:ext cx="1225062" cy="537182"/>
        </a:xfrm>
        <a:prstGeom prst="rect">
          <a:avLst/>
        </a:prstGeom>
        <a:solidFill>
          <a:schemeClr val="bg1"/>
        </a:solidFill>
        <a:ln w="1905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Stop Feeder</a:t>
          </a:r>
        </a:p>
      </xdr:txBody>
    </xdr:sp>
    <xdr:clientData/>
  </xdr:twoCellAnchor>
  <xdr:twoCellAnchor>
    <xdr:from>
      <xdr:col>3</xdr:col>
      <xdr:colOff>509852</xdr:colOff>
      <xdr:row>54</xdr:row>
      <xdr:rowOff>77674</xdr:rowOff>
    </xdr:from>
    <xdr:to>
      <xdr:col>3</xdr:col>
      <xdr:colOff>509852</xdr:colOff>
      <xdr:row>55</xdr:row>
      <xdr:rowOff>130333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D5517115-A1B7-48A7-9CBE-FAEAEB342EB0}"/>
            </a:ext>
          </a:extLst>
        </xdr:cNvPr>
        <xdr:cNvCxnSpPr>
          <a:cxnSpLocks/>
          <a:stCxn id="102" idx="2"/>
          <a:endCxn id="104" idx="0"/>
        </xdr:cNvCxnSpPr>
      </xdr:nvCxnSpPr>
      <xdr:spPr>
        <a:xfrm>
          <a:off x="2338652" y="10059874"/>
          <a:ext cx="0" cy="237716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506921</xdr:colOff>
      <xdr:row>55</xdr:row>
      <xdr:rowOff>130333</xdr:rowOff>
    </xdr:from>
    <xdr:to>
      <xdr:col>4</xdr:col>
      <xdr:colOff>512783</xdr:colOff>
      <xdr:row>58</xdr:row>
      <xdr:rowOff>119515</xdr:rowOff>
    </xdr:to>
    <xdr:sp macro="" textlink="">
      <xdr:nvSpPr>
        <xdr:cNvPr id="104" name="Rectangle 103">
          <a:extLst>
            <a:ext uri="{FF2B5EF4-FFF2-40B4-BE49-F238E27FC236}">
              <a16:creationId xmlns:a16="http://schemas.microsoft.com/office/drawing/2014/main" id="{D5AB9A5A-17BE-4A81-9260-216B4DCF84BB}"/>
            </a:ext>
          </a:extLst>
        </xdr:cNvPr>
        <xdr:cNvSpPr/>
      </xdr:nvSpPr>
      <xdr:spPr>
        <a:xfrm>
          <a:off x="1726121" y="10297590"/>
          <a:ext cx="1225062" cy="544354"/>
        </a:xfrm>
        <a:prstGeom prst="rect">
          <a:avLst/>
        </a:prstGeom>
        <a:solidFill>
          <a:schemeClr val="bg1"/>
        </a:solidFill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Motor</a:t>
          </a:r>
          <a:r>
            <a:rPr lang="en-US" sz="1100" baseline="0">
              <a:solidFill>
                <a:schemeClr val="tx1"/>
              </a:solidFill>
            </a:rPr>
            <a:t> Stop</a:t>
          </a:r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6</xdr:col>
      <xdr:colOff>571308</xdr:colOff>
      <xdr:row>31</xdr:row>
      <xdr:rowOff>154762</xdr:rowOff>
    </xdr:from>
    <xdr:to>
      <xdr:col>8</xdr:col>
      <xdr:colOff>50292</xdr:colOff>
      <xdr:row>33</xdr:row>
      <xdr:rowOff>149711</xdr:rowOff>
    </xdr:to>
    <xdr:sp macro="" textlink="">
      <xdr:nvSpPr>
        <xdr:cNvPr id="105" name="Rectangle 104">
          <a:extLst>
            <a:ext uri="{FF2B5EF4-FFF2-40B4-BE49-F238E27FC236}">
              <a16:creationId xmlns:a16="http://schemas.microsoft.com/office/drawing/2014/main" id="{88E3AB62-C8FE-4869-90D3-A1076C7DD2FE}"/>
            </a:ext>
          </a:extLst>
        </xdr:cNvPr>
        <xdr:cNvSpPr/>
      </xdr:nvSpPr>
      <xdr:spPr>
        <a:xfrm>
          <a:off x="4228908" y="2844174"/>
          <a:ext cx="698184" cy="353537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3</xdr:col>
      <xdr:colOff>509852</xdr:colOff>
      <xdr:row>58</xdr:row>
      <xdr:rowOff>119515</xdr:rowOff>
    </xdr:from>
    <xdr:to>
      <xdr:col>3</xdr:col>
      <xdr:colOff>509852</xdr:colOff>
      <xdr:row>59</xdr:row>
      <xdr:rowOff>184312</xdr:rowOff>
    </xdr:to>
    <xdr:cxnSp macro="">
      <xdr:nvCxnSpPr>
        <xdr:cNvPr id="106" name="Straight Arrow Connector 105">
          <a:extLst>
            <a:ext uri="{FF2B5EF4-FFF2-40B4-BE49-F238E27FC236}">
              <a16:creationId xmlns:a16="http://schemas.microsoft.com/office/drawing/2014/main" id="{4B5E9E0C-ACE4-47C9-A66A-9AAAD978FCCD}"/>
            </a:ext>
          </a:extLst>
        </xdr:cNvPr>
        <xdr:cNvCxnSpPr>
          <a:cxnSpLocks/>
          <a:stCxn id="104" idx="2"/>
          <a:endCxn id="107" idx="0"/>
        </xdr:cNvCxnSpPr>
      </xdr:nvCxnSpPr>
      <xdr:spPr>
        <a:xfrm>
          <a:off x="2338652" y="10841944"/>
          <a:ext cx="0" cy="249854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506921</xdr:colOff>
      <xdr:row>59</xdr:row>
      <xdr:rowOff>184312</xdr:rowOff>
    </xdr:from>
    <xdr:to>
      <xdr:col>4</xdr:col>
      <xdr:colOff>512783</xdr:colOff>
      <xdr:row>62</xdr:row>
      <xdr:rowOff>172085</xdr:rowOff>
    </xdr:to>
    <xdr:sp macro="" textlink="">
      <xdr:nvSpPr>
        <xdr:cNvPr id="107" name="Rectangle 106">
          <a:extLst>
            <a:ext uri="{FF2B5EF4-FFF2-40B4-BE49-F238E27FC236}">
              <a16:creationId xmlns:a16="http://schemas.microsoft.com/office/drawing/2014/main" id="{C541F37D-3333-4A35-89F0-43E61E3478FE}"/>
            </a:ext>
          </a:extLst>
        </xdr:cNvPr>
        <xdr:cNvSpPr/>
      </xdr:nvSpPr>
      <xdr:spPr>
        <a:xfrm>
          <a:off x="1726121" y="11091798"/>
          <a:ext cx="1225062" cy="542944"/>
        </a:xfrm>
        <a:prstGeom prst="rect">
          <a:avLst/>
        </a:prstGeom>
        <a:solidFill>
          <a:schemeClr val="bg1"/>
        </a:solidFill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Send notification to</a:t>
          </a:r>
          <a:r>
            <a:rPr lang="en-US" sz="1100" baseline="0">
              <a:solidFill>
                <a:schemeClr val="tx1"/>
              </a:solidFill>
            </a:rPr>
            <a:t> CUSTOMER</a:t>
          </a:r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</xdr:col>
      <xdr:colOff>505576</xdr:colOff>
      <xdr:row>64</xdr:row>
      <xdr:rowOff>70309</xdr:rowOff>
    </xdr:from>
    <xdr:to>
      <xdr:col>4</xdr:col>
      <xdr:colOff>511438</xdr:colOff>
      <xdr:row>67</xdr:row>
      <xdr:rowOff>58080</xdr:rowOff>
    </xdr:to>
    <xdr:sp macro="" textlink="">
      <xdr:nvSpPr>
        <xdr:cNvPr id="108" name="Rectangle 107">
          <a:extLst>
            <a:ext uri="{FF2B5EF4-FFF2-40B4-BE49-F238E27FC236}">
              <a16:creationId xmlns:a16="http://schemas.microsoft.com/office/drawing/2014/main" id="{A6D879D3-9045-491A-BA70-8306174F7C20}"/>
            </a:ext>
          </a:extLst>
        </xdr:cNvPr>
        <xdr:cNvSpPr/>
      </xdr:nvSpPr>
      <xdr:spPr>
        <a:xfrm>
          <a:off x="1724776" y="11903080"/>
          <a:ext cx="1225062" cy="542943"/>
        </a:xfrm>
        <a:prstGeom prst="rect">
          <a:avLst/>
        </a:prstGeom>
        <a:solidFill>
          <a:schemeClr val="accent4">
            <a:lumMod val="40000"/>
            <a:lumOff val="60000"/>
          </a:schemeClr>
        </a:solidFill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Container OUT</a:t>
          </a:r>
        </a:p>
      </xdr:txBody>
    </xdr:sp>
    <xdr:clientData/>
  </xdr:twoCellAnchor>
  <xdr:twoCellAnchor>
    <xdr:from>
      <xdr:col>3</xdr:col>
      <xdr:colOff>508507</xdr:colOff>
      <xdr:row>62</xdr:row>
      <xdr:rowOff>172085</xdr:rowOff>
    </xdr:from>
    <xdr:to>
      <xdr:col>3</xdr:col>
      <xdr:colOff>509852</xdr:colOff>
      <xdr:row>64</xdr:row>
      <xdr:rowOff>70309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E9DB6402-01FB-40D2-8979-E6864C5DDE80}"/>
            </a:ext>
          </a:extLst>
        </xdr:cNvPr>
        <xdr:cNvCxnSpPr>
          <a:cxnSpLocks/>
          <a:stCxn id="107" idx="2"/>
          <a:endCxn id="108" idx="0"/>
        </xdr:cNvCxnSpPr>
      </xdr:nvCxnSpPr>
      <xdr:spPr>
        <a:xfrm flipH="1">
          <a:off x="2337307" y="11634742"/>
          <a:ext cx="1345" cy="26833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419995</xdr:colOff>
      <xdr:row>30</xdr:row>
      <xdr:rowOff>110331</xdr:rowOff>
    </xdr:from>
    <xdr:to>
      <xdr:col>7</xdr:col>
      <xdr:colOff>185533</xdr:colOff>
      <xdr:row>36</xdr:row>
      <xdr:rowOff>90737</xdr:rowOff>
    </xdr:to>
    <xdr:sp macro="" textlink="">
      <xdr:nvSpPr>
        <xdr:cNvPr id="110" name="Flowchart: Decision 109">
          <a:extLst>
            <a:ext uri="{FF2B5EF4-FFF2-40B4-BE49-F238E27FC236}">
              <a16:creationId xmlns:a16="http://schemas.microsoft.com/office/drawing/2014/main" id="{75C4CEA8-6A68-4D4B-9648-5949A0D5CAF5}"/>
            </a:ext>
          </a:extLst>
        </xdr:cNvPr>
        <xdr:cNvSpPr/>
      </xdr:nvSpPr>
      <xdr:spPr>
        <a:xfrm>
          <a:off x="2858395" y="2620449"/>
          <a:ext cx="1594338" cy="1056170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900" b="0">
              <a:solidFill>
                <a:schemeClr val="tx1"/>
              </a:solidFill>
            </a:rPr>
            <a:t>Grain and</a:t>
          </a:r>
          <a:r>
            <a:rPr lang="en-US" sz="900" b="0" baseline="0">
              <a:solidFill>
                <a:schemeClr val="tx1"/>
              </a:solidFill>
            </a:rPr>
            <a:t> Cover Present?</a:t>
          </a:r>
          <a:endParaRPr lang="en-US" sz="900" b="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605430</xdr:colOff>
      <xdr:row>42</xdr:row>
      <xdr:rowOff>86165</xdr:rowOff>
    </xdr:from>
    <xdr:to>
      <xdr:col>7</xdr:col>
      <xdr:colOff>1692</xdr:colOff>
      <xdr:row>45</xdr:row>
      <xdr:rowOff>73936</xdr:rowOff>
    </xdr:to>
    <xdr:sp macro="" textlink="">
      <xdr:nvSpPr>
        <xdr:cNvPr id="111" name="Rectangle 110">
          <a:extLst>
            <a:ext uri="{FF2B5EF4-FFF2-40B4-BE49-F238E27FC236}">
              <a16:creationId xmlns:a16="http://schemas.microsoft.com/office/drawing/2014/main" id="{33988947-E4ED-4618-A412-CCCF9A6A0E5F}"/>
            </a:ext>
          </a:extLst>
        </xdr:cNvPr>
        <xdr:cNvSpPr/>
      </xdr:nvSpPr>
      <xdr:spPr>
        <a:xfrm>
          <a:off x="3043830" y="7847679"/>
          <a:ext cx="1225062" cy="542943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11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4</xdr:col>
      <xdr:colOff>605430</xdr:colOff>
      <xdr:row>46</xdr:row>
      <xdr:rowOff>142962</xdr:rowOff>
    </xdr:from>
    <xdr:to>
      <xdr:col>7</xdr:col>
      <xdr:colOff>1692</xdr:colOff>
      <xdr:row>49</xdr:row>
      <xdr:rowOff>130739</xdr:rowOff>
    </xdr:to>
    <xdr:sp macro="" textlink="">
      <xdr:nvSpPr>
        <xdr:cNvPr id="112" name="Rectangle 111">
          <a:extLst>
            <a:ext uri="{FF2B5EF4-FFF2-40B4-BE49-F238E27FC236}">
              <a16:creationId xmlns:a16="http://schemas.microsoft.com/office/drawing/2014/main" id="{F3825FF5-E583-4364-B4B7-537605A52A17}"/>
            </a:ext>
          </a:extLst>
        </xdr:cNvPr>
        <xdr:cNvSpPr/>
      </xdr:nvSpPr>
      <xdr:spPr>
        <a:xfrm>
          <a:off x="3043830" y="8644705"/>
          <a:ext cx="1225062" cy="542948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Feed Grain and mount cover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4</xdr:col>
      <xdr:colOff>419996</xdr:colOff>
      <xdr:row>33</xdr:row>
      <xdr:rowOff>100535</xdr:rowOff>
    </xdr:from>
    <xdr:to>
      <xdr:col>4</xdr:col>
      <xdr:colOff>605431</xdr:colOff>
      <xdr:row>48</xdr:row>
      <xdr:rowOff>44323</xdr:rowOff>
    </xdr:to>
    <xdr:cxnSp macro="">
      <xdr:nvCxnSpPr>
        <xdr:cNvPr id="113" name="Connector: Elbow 112">
          <a:extLst>
            <a:ext uri="{FF2B5EF4-FFF2-40B4-BE49-F238E27FC236}">
              <a16:creationId xmlns:a16="http://schemas.microsoft.com/office/drawing/2014/main" id="{13C089D5-4890-432C-AF0D-6F796FD70672}"/>
            </a:ext>
          </a:extLst>
        </xdr:cNvPr>
        <xdr:cNvCxnSpPr>
          <a:stCxn id="112" idx="1"/>
          <a:endCxn id="110" idx="1"/>
        </xdr:cNvCxnSpPr>
      </xdr:nvCxnSpPr>
      <xdr:spPr>
        <a:xfrm rot="10800000">
          <a:off x="2858396" y="6196535"/>
          <a:ext cx="185435" cy="2719645"/>
        </a:xfrm>
        <a:prstGeom prst="bentConnector3">
          <a:avLst>
            <a:gd name="adj1" fmla="val 223278"/>
          </a:avLst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608361</xdr:colOff>
      <xdr:row>45</xdr:row>
      <xdr:rowOff>73936</xdr:rowOff>
    </xdr:from>
    <xdr:to>
      <xdr:col>5</xdr:col>
      <xdr:colOff>608361</xdr:colOff>
      <xdr:row>46</xdr:row>
      <xdr:rowOff>142962</xdr:rowOff>
    </xdr:to>
    <xdr:cxnSp macro="">
      <xdr:nvCxnSpPr>
        <xdr:cNvPr id="114" name="Straight Arrow Connector 113">
          <a:extLst>
            <a:ext uri="{FF2B5EF4-FFF2-40B4-BE49-F238E27FC236}">
              <a16:creationId xmlns:a16="http://schemas.microsoft.com/office/drawing/2014/main" id="{9474F8AF-A3CB-48A8-B94D-DA21849CFDAF}"/>
            </a:ext>
          </a:extLst>
        </xdr:cNvPr>
        <xdr:cNvCxnSpPr>
          <a:cxnSpLocks/>
          <a:stCxn id="111" idx="2"/>
          <a:endCxn id="112" idx="0"/>
        </xdr:cNvCxnSpPr>
      </xdr:nvCxnSpPr>
      <xdr:spPr>
        <a:xfrm>
          <a:off x="3656361" y="8390622"/>
          <a:ext cx="0" cy="254083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69790</xdr:colOff>
      <xdr:row>36</xdr:row>
      <xdr:rowOff>5794</xdr:rowOff>
    </xdr:from>
    <xdr:to>
      <xdr:col>6</xdr:col>
      <xdr:colOff>158374</xdr:colOff>
      <xdr:row>37</xdr:row>
      <xdr:rowOff>79547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4CA52D1F-3874-4BFA-9772-FE3BD46E90AD}"/>
            </a:ext>
          </a:extLst>
        </xdr:cNvPr>
        <xdr:cNvSpPr/>
      </xdr:nvSpPr>
      <xdr:spPr>
        <a:xfrm>
          <a:off x="3117790" y="3591676"/>
          <a:ext cx="698184" cy="253047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5</xdr:col>
      <xdr:colOff>607564</xdr:colOff>
      <xdr:row>36</xdr:row>
      <xdr:rowOff>90737</xdr:rowOff>
    </xdr:from>
    <xdr:to>
      <xdr:col>5</xdr:col>
      <xdr:colOff>608363</xdr:colOff>
      <xdr:row>38</xdr:row>
      <xdr:rowOff>20852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F8ECDD6B-2868-4FCA-9362-677C0D10D250}"/>
            </a:ext>
          </a:extLst>
        </xdr:cNvPr>
        <xdr:cNvCxnSpPr>
          <a:cxnSpLocks/>
          <a:stCxn id="110" idx="2"/>
          <a:endCxn id="22" idx="0"/>
        </xdr:cNvCxnSpPr>
      </xdr:nvCxnSpPr>
      <xdr:spPr>
        <a:xfrm>
          <a:off x="3655564" y="6741908"/>
          <a:ext cx="799" cy="300230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26504</xdr:colOff>
      <xdr:row>21</xdr:row>
      <xdr:rowOff>165652</xdr:rowOff>
    </xdr:from>
    <xdr:to>
      <xdr:col>9</xdr:col>
      <xdr:colOff>382279</xdr:colOff>
      <xdr:row>48</xdr:row>
      <xdr:rowOff>79078</xdr:rowOff>
    </xdr:to>
    <xdr:cxnSp macro="">
      <xdr:nvCxnSpPr>
        <xdr:cNvPr id="134" name="Connector: Elbow 133">
          <a:extLst>
            <a:ext uri="{FF2B5EF4-FFF2-40B4-BE49-F238E27FC236}">
              <a16:creationId xmlns:a16="http://schemas.microsoft.com/office/drawing/2014/main" id="{45A45094-300B-4CBD-B1BA-2299646AF36C}"/>
            </a:ext>
          </a:extLst>
        </xdr:cNvPr>
        <xdr:cNvCxnSpPr>
          <a:stCxn id="99" idx="3"/>
        </xdr:cNvCxnSpPr>
      </xdr:nvCxnSpPr>
      <xdr:spPr>
        <a:xfrm flipH="1" flipV="1">
          <a:off x="3684104" y="1062123"/>
          <a:ext cx="2184575" cy="4754367"/>
        </a:xfrm>
        <a:prstGeom prst="bentConnector4">
          <a:avLst>
            <a:gd name="adj1" fmla="val -10464"/>
            <a:gd name="adj2" fmla="val 100052"/>
          </a:avLst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185533</xdr:colOff>
      <xdr:row>33</xdr:row>
      <xdr:rowOff>100534</xdr:rowOff>
    </xdr:from>
    <xdr:to>
      <xdr:col>8</xdr:col>
      <xdr:colOff>375149</xdr:colOff>
      <xdr:row>38</xdr:row>
      <xdr:rowOff>41943</xdr:rowOff>
    </xdr:to>
    <xdr:cxnSp macro="">
      <xdr:nvCxnSpPr>
        <xdr:cNvPr id="159" name="Connector: Elbow 158">
          <a:extLst>
            <a:ext uri="{FF2B5EF4-FFF2-40B4-BE49-F238E27FC236}">
              <a16:creationId xmlns:a16="http://schemas.microsoft.com/office/drawing/2014/main" id="{5D336C8D-716E-4C2A-A472-0E27DDC5D990}"/>
            </a:ext>
          </a:extLst>
        </xdr:cNvPr>
        <xdr:cNvCxnSpPr>
          <a:stCxn id="110" idx="3"/>
          <a:endCxn id="96" idx="0"/>
        </xdr:cNvCxnSpPr>
      </xdr:nvCxnSpPr>
      <xdr:spPr>
        <a:xfrm>
          <a:off x="4452733" y="3148534"/>
          <a:ext cx="799216" cy="837880"/>
        </a:xfrm>
        <a:prstGeom prst="bentConnector2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1044</xdr:colOff>
      <xdr:row>19</xdr:row>
      <xdr:rowOff>96954</xdr:rowOff>
    </xdr:from>
    <xdr:to>
      <xdr:col>6</xdr:col>
      <xdr:colOff>17240</xdr:colOff>
      <xdr:row>23</xdr:row>
      <xdr:rowOff>416</xdr:rowOff>
    </xdr:to>
    <xdr:cxnSp macro="">
      <xdr:nvCxnSpPr>
        <xdr:cNvPr id="187" name="Straight Arrow Connector 186">
          <a:extLst>
            <a:ext uri="{FF2B5EF4-FFF2-40B4-BE49-F238E27FC236}">
              <a16:creationId xmlns:a16="http://schemas.microsoft.com/office/drawing/2014/main" id="{A2C660C0-9866-4F16-89F6-179C17ED6231}"/>
            </a:ext>
          </a:extLst>
        </xdr:cNvPr>
        <xdr:cNvCxnSpPr>
          <a:cxnSpLocks/>
          <a:stCxn id="5" idx="2"/>
          <a:endCxn id="93" idx="0"/>
        </xdr:cNvCxnSpPr>
      </xdr:nvCxnSpPr>
      <xdr:spPr>
        <a:xfrm flipH="1">
          <a:off x="3658644" y="3503542"/>
          <a:ext cx="16196" cy="620639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509853</xdr:colOff>
      <xdr:row>25</xdr:row>
      <xdr:rowOff>169913</xdr:rowOff>
    </xdr:from>
    <xdr:to>
      <xdr:col>4</xdr:col>
      <xdr:colOff>423076</xdr:colOff>
      <xdr:row>51</xdr:row>
      <xdr:rowOff>95663</xdr:rowOff>
    </xdr:to>
    <xdr:cxnSp macro="">
      <xdr:nvCxnSpPr>
        <xdr:cNvPr id="208" name="Connector: Elbow 207">
          <a:extLst>
            <a:ext uri="{FF2B5EF4-FFF2-40B4-BE49-F238E27FC236}">
              <a16:creationId xmlns:a16="http://schemas.microsoft.com/office/drawing/2014/main" id="{09C84F3C-E9E4-4F4E-AEC6-C4A2682FDB25}"/>
            </a:ext>
          </a:extLst>
        </xdr:cNvPr>
        <xdr:cNvCxnSpPr>
          <a:stCxn id="93" idx="1"/>
          <a:endCxn id="102" idx="0"/>
        </xdr:cNvCxnSpPr>
      </xdr:nvCxnSpPr>
      <xdr:spPr>
        <a:xfrm rot="10800000" flipV="1">
          <a:off x="2338653" y="4785456"/>
          <a:ext cx="522823" cy="4737236"/>
        </a:xfrm>
        <a:prstGeom prst="bentConnector2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607564</xdr:colOff>
      <xdr:row>28</xdr:row>
      <xdr:rowOff>160116</xdr:rowOff>
    </xdr:from>
    <xdr:to>
      <xdr:col>6</xdr:col>
      <xdr:colOff>1044</xdr:colOff>
      <xdr:row>30</xdr:row>
      <xdr:rowOff>110331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7F3F4A0F-2480-4618-8F3E-F59830FAA30B}"/>
            </a:ext>
          </a:extLst>
        </xdr:cNvPr>
        <xdr:cNvCxnSpPr>
          <a:cxnSpLocks/>
          <a:stCxn id="93" idx="2"/>
          <a:endCxn id="110" idx="0"/>
        </xdr:cNvCxnSpPr>
      </xdr:nvCxnSpPr>
      <xdr:spPr>
        <a:xfrm flipH="1">
          <a:off x="3655564" y="2311645"/>
          <a:ext cx="3080" cy="308804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331694</xdr:colOff>
      <xdr:row>2</xdr:row>
      <xdr:rowOff>134471</xdr:rowOff>
    </xdr:from>
    <xdr:to>
      <xdr:col>17</xdr:col>
      <xdr:colOff>439272</xdr:colOff>
      <xdr:row>35</xdr:row>
      <xdr:rowOff>115425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A80B5B86-5998-4E23-8E29-43D3E89F0E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438" t="9151" b="19739"/>
        <a:stretch/>
      </xdr:blipFill>
      <xdr:spPr>
        <a:xfrm>
          <a:off x="6427694" y="493059"/>
          <a:ext cx="4374778" cy="5897660"/>
        </a:xfrm>
        <a:prstGeom prst="rect">
          <a:avLst/>
        </a:prstGeom>
      </xdr:spPr>
    </xdr:pic>
    <xdr:clientData/>
  </xdr:twoCellAnchor>
  <xdr:twoCellAnchor editAs="oneCell">
    <xdr:from>
      <xdr:col>18</xdr:col>
      <xdr:colOff>41315</xdr:colOff>
      <xdr:row>2</xdr:row>
      <xdr:rowOff>143433</xdr:rowOff>
    </xdr:from>
    <xdr:to>
      <xdr:col>25</xdr:col>
      <xdr:colOff>264067</xdr:colOff>
      <xdr:row>35</xdr:row>
      <xdr:rowOff>39364</xdr:rowOff>
    </xdr:to>
    <xdr:pic>
      <xdr:nvPicPr>
        <xdr:cNvPr id="252" name="Picture 251">
          <a:extLst>
            <a:ext uri="{FF2B5EF4-FFF2-40B4-BE49-F238E27FC236}">
              <a16:creationId xmlns:a16="http://schemas.microsoft.com/office/drawing/2014/main" id="{A0777614-A3C7-49F4-87A9-618C828575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52" t="14570" r="66551" b="34515"/>
        <a:stretch/>
      </xdr:blipFill>
      <xdr:spPr>
        <a:xfrm>
          <a:off x="11014115" y="502021"/>
          <a:ext cx="4489952" cy="5812637"/>
        </a:xfrm>
        <a:prstGeom prst="rect">
          <a:avLst/>
        </a:prstGeom>
      </xdr:spPr>
    </xdr:pic>
    <xdr:clientData/>
  </xdr:twoCellAnchor>
  <xdr:twoCellAnchor>
    <xdr:from>
      <xdr:col>4</xdr:col>
      <xdr:colOff>439271</xdr:colOff>
      <xdr:row>13</xdr:row>
      <xdr:rowOff>116548</xdr:rowOff>
    </xdr:from>
    <xdr:to>
      <xdr:col>7</xdr:col>
      <xdr:colOff>204809</xdr:colOff>
      <xdr:row>19</xdr:row>
      <xdr:rowOff>96954</xdr:rowOff>
    </xdr:to>
    <xdr:sp macro="" textlink="">
      <xdr:nvSpPr>
        <xdr:cNvPr id="5" name="Flowchart: Decision 4">
          <a:extLst>
            <a:ext uri="{FF2B5EF4-FFF2-40B4-BE49-F238E27FC236}">
              <a16:creationId xmlns:a16="http://schemas.microsoft.com/office/drawing/2014/main" id="{9581889C-C84A-40FF-9F5C-5830DE8FEC33}"/>
            </a:ext>
          </a:extLst>
        </xdr:cNvPr>
        <xdr:cNvSpPr/>
      </xdr:nvSpPr>
      <xdr:spPr>
        <a:xfrm>
          <a:off x="2877671" y="2447372"/>
          <a:ext cx="1594338" cy="1056170"/>
        </a:xfrm>
        <a:prstGeom prst="flowChartDecision">
          <a:avLst/>
        </a:prstGeom>
        <a:solidFill>
          <a:schemeClr val="bg1"/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0">
              <a:solidFill>
                <a:schemeClr val="tx1"/>
              </a:solidFill>
            </a:rPr>
            <a:t>Container Presence / Correct</a:t>
          </a:r>
        </a:p>
      </xdr:txBody>
    </xdr:sp>
    <xdr:clientData/>
  </xdr:twoCellAnchor>
  <xdr:twoCellAnchor>
    <xdr:from>
      <xdr:col>4</xdr:col>
      <xdr:colOff>589238</xdr:colOff>
      <xdr:row>18</xdr:row>
      <xdr:rowOff>109943</xdr:rowOff>
    </xdr:from>
    <xdr:to>
      <xdr:col>6</xdr:col>
      <xdr:colOff>68222</xdr:colOff>
      <xdr:row>20</xdr:row>
      <xdr:rowOff>104892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27BD660-B723-4AC0-AC2F-F83EF5942730}"/>
            </a:ext>
          </a:extLst>
        </xdr:cNvPr>
        <xdr:cNvSpPr/>
      </xdr:nvSpPr>
      <xdr:spPr>
        <a:xfrm>
          <a:off x="3027638" y="3337237"/>
          <a:ext cx="698184" cy="353537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0000CC"/>
              </a:solidFill>
            </a:rPr>
            <a:t>YES</a:t>
          </a:r>
        </a:p>
      </xdr:txBody>
    </xdr:sp>
    <xdr:clientData/>
  </xdr:twoCellAnchor>
  <xdr:twoCellAnchor>
    <xdr:from>
      <xdr:col>4</xdr:col>
      <xdr:colOff>53788</xdr:colOff>
      <xdr:row>15</xdr:row>
      <xdr:rowOff>0</xdr:rowOff>
    </xdr:from>
    <xdr:to>
      <xdr:col>5</xdr:col>
      <xdr:colOff>142372</xdr:colOff>
      <xdr:row>16</xdr:row>
      <xdr:rowOff>78578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2AF4C5C-02E9-4E1E-9CD9-42C3D9D2BCDF}"/>
            </a:ext>
          </a:extLst>
        </xdr:cNvPr>
        <xdr:cNvSpPr/>
      </xdr:nvSpPr>
      <xdr:spPr>
        <a:xfrm>
          <a:off x="2492188" y="2689412"/>
          <a:ext cx="698184" cy="257872"/>
        </a:xfrm>
        <a:prstGeom prst="rect">
          <a:avLst/>
        </a:prstGeom>
        <a:noFill/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b="1">
              <a:solidFill>
                <a:srgbClr val="FF0000"/>
              </a:solidFill>
            </a:rPr>
            <a:t>NO</a:t>
          </a:r>
        </a:p>
      </xdr:txBody>
    </xdr:sp>
    <xdr:clientData/>
  </xdr:twoCellAnchor>
  <xdr:twoCellAnchor>
    <xdr:from>
      <xdr:col>2</xdr:col>
      <xdr:colOff>170327</xdr:colOff>
      <xdr:row>15</xdr:row>
      <xdr:rowOff>17928</xdr:rowOff>
    </xdr:from>
    <xdr:to>
      <xdr:col>4</xdr:col>
      <xdr:colOff>176189</xdr:colOff>
      <xdr:row>18</xdr:row>
      <xdr:rowOff>5701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AD20C5A-1B1D-4F90-9DA3-DAFF0F983E74}"/>
            </a:ext>
          </a:extLst>
        </xdr:cNvPr>
        <xdr:cNvSpPr/>
      </xdr:nvSpPr>
      <xdr:spPr>
        <a:xfrm>
          <a:off x="1389527" y="2707340"/>
          <a:ext cx="1225062" cy="525655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Send notification to</a:t>
          </a:r>
          <a:r>
            <a:rPr lang="en-US" sz="11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 CUSTOMER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4</xdr:col>
      <xdr:colOff>176189</xdr:colOff>
      <xdr:row>16</xdr:row>
      <xdr:rowOff>101462</xdr:rowOff>
    </xdr:from>
    <xdr:to>
      <xdr:col>4</xdr:col>
      <xdr:colOff>439271</xdr:colOff>
      <xdr:row>16</xdr:row>
      <xdr:rowOff>106751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B32794CD-DAC8-4B22-AA43-77FE873FD0B7}"/>
            </a:ext>
          </a:extLst>
        </xdr:cNvPr>
        <xdr:cNvCxnSpPr>
          <a:cxnSpLocks/>
          <a:stCxn id="5" idx="1"/>
          <a:endCxn id="9" idx="3"/>
        </xdr:cNvCxnSpPr>
      </xdr:nvCxnSpPr>
      <xdr:spPr>
        <a:xfrm flipH="1" flipV="1">
          <a:off x="2614589" y="2970168"/>
          <a:ext cx="263082" cy="5289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26892</xdr:colOff>
      <xdr:row>8</xdr:row>
      <xdr:rowOff>89649</xdr:rowOff>
    </xdr:from>
    <xdr:to>
      <xdr:col>7</xdr:col>
      <xdr:colOff>32754</xdr:colOff>
      <xdr:row>11</xdr:row>
      <xdr:rowOff>77421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CF34024-61F8-4827-8B31-E44A05B94068}"/>
            </a:ext>
          </a:extLst>
        </xdr:cNvPr>
        <xdr:cNvSpPr/>
      </xdr:nvSpPr>
      <xdr:spPr>
        <a:xfrm>
          <a:off x="3074892" y="1524002"/>
          <a:ext cx="1225062" cy="525654"/>
        </a:xfrm>
        <a:prstGeom prst="rect">
          <a:avLst/>
        </a:prstGeom>
        <a:solidFill>
          <a:schemeClr val="accent4">
            <a:lumMod val="40000"/>
            <a:lumOff val="60000"/>
          </a:schemeClr>
        </a:solidFill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chemeClr val="tx1"/>
              </a:solidFill>
            </a:rPr>
            <a:t>START</a:t>
          </a:r>
        </a:p>
      </xdr:txBody>
    </xdr:sp>
    <xdr:clientData/>
  </xdr:twoCellAnchor>
  <xdr:twoCellAnchor>
    <xdr:from>
      <xdr:col>6</xdr:col>
      <xdr:colOff>17240</xdr:colOff>
      <xdr:row>11</xdr:row>
      <xdr:rowOff>77421</xdr:rowOff>
    </xdr:from>
    <xdr:to>
      <xdr:col>6</xdr:col>
      <xdr:colOff>29823</xdr:colOff>
      <xdr:row>13</xdr:row>
      <xdr:rowOff>116548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A42468E-75E5-4566-86C9-9E1851EE9814}"/>
            </a:ext>
          </a:extLst>
        </xdr:cNvPr>
        <xdr:cNvCxnSpPr>
          <a:cxnSpLocks/>
          <a:stCxn id="15" idx="2"/>
          <a:endCxn id="5" idx="0"/>
        </xdr:cNvCxnSpPr>
      </xdr:nvCxnSpPr>
      <xdr:spPr>
        <a:xfrm flipH="1">
          <a:off x="3674840" y="2049656"/>
          <a:ext cx="12583" cy="397716"/>
        </a:xfrm>
        <a:prstGeom prst="straightConnector1">
          <a:avLst/>
        </a:prstGeom>
        <a:ln w="317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605432</xdr:colOff>
      <xdr:row>38</xdr:row>
      <xdr:rowOff>20852</xdr:rowOff>
    </xdr:from>
    <xdr:to>
      <xdr:col>7</xdr:col>
      <xdr:colOff>1694</xdr:colOff>
      <xdr:row>41</xdr:row>
      <xdr:rowOff>8624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2CA08DCE-67EE-42B5-9641-0A8822DD847A}"/>
            </a:ext>
          </a:extLst>
        </xdr:cNvPr>
        <xdr:cNvSpPr/>
      </xdr:nvSpPr>
      <xdr:spPr>
        <a:xfrm>
          <a:off x="3043832" y="7042138"/>
          <a:ext cx="1225062" cy="542943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Stop Feeder / Stop Motor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5</xdr:col>
      <xdr:colOff>608361</xdr:colOff>
      <xdr:row>41</xdr:row>
      <xdr:rowOff>8624</xdr:rowOff>
    </xdr:from>
    <xdr:to>
      <xdr:col>5</xdr:col>
      <xdr:colOff>608363</xdr:colOff>
      <xdr:row>42</xdr:row>
      <xdr:rowOff>86165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878B3CFE-446A-4C92-BA49-31BF01F930F3}"/>
            </a:ext>
          </a:extLst>
        </xdr:cNvPr>
        <xdr:cNvCxnSpPr>
          <a:cxnSpLocks/>
          <a:stCxn id="22" idx="2"/>
          <a:endCxn id="111" idx="0"/>
        </xdr:cNvCxnSpPr>
      </xdr:nvCxnSpPr>
      <xdr:spPr>
        <a:xfrm flipH="1">
          <a:off x="3656361" y="7585081"/>
          <a:ext cx="2" cy="262598"/>
        </a:xfrm>
        <a:prstGeom prst="straightConnector1">
          <a:avLst/>
        </a:prstGeom>
        <a:ln w="1905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358876</xdr:colOff>
      <xdr:row>12</xdr:row>
      <xdr:rowOff>95364</xdr:rowOff>
    </xdr:from>
    <xdr:to>
      <xdr:col>3</xdr:col>
      <xdr:colOff>427456</xdr:colOff>
      <xdr:row>15</xdr:row>
      <xdr:rowOff>149265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id="{37733D94-191E-4B3B-A77C-4CA712E0464F}"/>
            </a:ext>
          </a:extLst>
        </xdr:cNvPr>
        <xdr:cNvSpPr/>
      </xdr:nvSpPr>
      <xdr:spPr>
        <a:xfrm>
          <a:off x="1626686" y="2381364"/>
          <a:ext cx="679494" cy="62540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/>
            <a:t>A</a:t>
          </a:r>
        </a:p>
      </xdr:txBody>
    </xdr:sp>
    <xdr:clientData/>
  </xdr:twoCellAnchor>
  <xdr:twoCellAnchor>
    <xdr:from>
      <xdr:col>2</xdr:col>
      <xdr:colOff>181503</xdr:colOff>
      <xdr:row>15</xdr:row>
      <xdr:rowOff>150623</xdr:rowOff>
    </xdr:from>
    <xdr:to>
      <xdr:col>3</xdr:col>
      <xdr:colOff>562504</xdr:colOff>
      <xdr:row>20</xdr:row>
      <xdr:rowOff>102999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40854CC2-88BC-4DEB-8D20-5DF0355FD119}"/>
            </a:ext>
          </a:extLst>
        </xdr:cNvPr>
        <xdr:cNvSpPr/>
      </xdr:nvSpPr>
      <xdr:spPr>
        <a:xfrm>
          <a:off x="1458974" y="2840035"/>
          <a:ext cx="986118" cy="84884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/>
            <a:t>B</a:t>
          </a:r>
        </a:p>
      </xdr:txBody>
    </xdr:sp>
    <xdr:clientData/>
  </xdr:twoCellAnchor>
  <xdr:twoCellAnchor>
    <xdr:from>
      <xdr:col>2</xdr:col>
      <xdr:colOff>28900</xdr:colOff>
      <xdr:row>19</xdr:row>
      <xdr:rowOff>119774</xdr:rowOff>
    </xdr:from>
    <xdr:to>
      <xdr:col>4</xdr:col>
      <xdr:colOff>144517</xdr:colOff>
      <xdr:row>24</xdr:row>
      <xdr:rowOff>26276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1375F534-0ED2-40B7-85C1-A9142E518DBE}"/>
            </a:ext>
          </a:extLst>
        </xdr:cNvPr>
        <xdr:cNvSpPr/>
      </xdr:nvSpPr>
      <xdr:spPr>
        <a:xfrm>
          <a:off x="1506917" y="3929774"/>
          <a:ext cx="1337445" cy="1240002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ysClr val="windowText" lastClr="000000"/>
              </a:solidFill>
            </a:rPr>
            <a:t>D</a:t>
          </a:r>
        </a:p>
      </xdr:txBody>
    </xdr:sp>
    <xdr:clientData/>
  </xdr:twoCellAnchor>
  <xdr:twoCellAnchor>
    <xdr:from>
      <xdr:col>2</xdr:col>
      <xdr:colOff>422205</xdr:colOff>
      <xdr:row>17</xdr:row>
      <xdr:rowOff>1344</xdr:rowOff>
    </xdr:from>
    <xdr:to>
      <xdr:col>3</xdr:col>
      <xdr:colOff>338386</xdr:colOff>
      <xdr:row>19</xdr:row>
      <xdr:rowOff>119183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B9C723C6-12B6-46E7-8563-6D1322B92CE5}"/>
            </a:ext>
          </a:extLst>
        </xdr:cNvPr>
        <xdr:cNvSpPr/>
      </xdr:nvSpPr>
      <xdr:spPr>
        <a:xfrm>
          <a:off x="1699676" y="3049344"/>
          <a:ext cx="521298" cy="476427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ysClr val="windowText" lastClr="000000"/>
              </a:solidFill>
            </a:rPr>
            <a:t>C</a:t>
          </a:r>
        </a:p>
      </xdr:txBody>
    </xdr:sp>
    <xdr:clientData/>
  </xdr:twoCellAnchor>
  <xdr:twoCellAnchor>
    <xdr:from>
      <xdr:col>1</xdr:col>
      <xdr:colOff>407276</xdr:colOff>
      <xdr:row>22</xdr:row>
      <xdr:rowOff>85397</xdr:rowOff>
    </xdr:from>
    <xdr:to>
      <xdr:col>4</xdr:col>
      <xdr:colOff>426982</xdr:colOff>
      <xdr:row>31</xdr:row>
      <xdr:rowOff>124810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ABDD3790-A09F-4ECA-AA55-30445CC9D560}"/>
            </a:ext>
          </a:extLst>
        </xdr:cNvPr>
        <xdr:cNvSpPr/>
      </xdr:nvSpPr>
      <xdr:spPr>
        <a:xfrm>
          <a:off x="1228397" y="4847897"/>
          <a:ext cx="1898430" cy="1944413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ysClr val="windowText" lastClr="000000"/>
              </a:solidFill>
            </a:rPr>
            <a:t>F</a:t>
          </a:r>
        </a:p>
      </xdr:txBody>
    </xdr:sp>
    <xdr:clientData/>
  </xdr:twoCellAnchor>
  <xdr:twoCellAnchor>
    <xdr:from>
      <xdr:col>2</xdr:col>
      <xdr:colOff>384127</xdr:colOff>
      <xdr:row>20</xdr:row>
      <xdr:rowOff>259458</xdr:rowOff>
    </xdr:from>
    <xdr:to>
      <xdr:col>3</xdr:col>
      <xdr:colOff>349291</xdr:colOff>
      <xdr:row>22</xdr:row>
      <xdr:rowOff>84411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2CC873E5-32FC-45B7-A07E-D15724245E91}"/>
            </a:ext>
          </a:extLst>
        </xdr:cNvPr>
        <xdr:cNvSpPr/>
      </xdr:nvSpPr>
      <xdr:spPr>
        <a:xfrm>
          <a:off x="1862144" y="4259958"/>
          <a:ext cx="576078" cy="586953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ysClr val="windowText" lastClr="000000"/>
              </a:solidFill>
            </a:rPr>
            <a:t>E</a:t>
          </a:r>
        </a:p>
      </xdr:txBody>
    </xdr:sp>
    <xdr:clientData/>
  </xdr:twoCellAnchor>
  <xdr:twoCellAnchor>
    <xdr:from>
      <xdr:col>6</xdr:col>
      <xdr:colOff>1030013</xdr:colOff>
      <xdr:row>33</xdr:row>
      <xdr:rowOff>189186</xdr:rowOff>
    </xdr:from>
    <xdr:to>
      <xdr:col>8</xdr:col>
      <xdr:colOff>322536</xdr:colOff>
      <xdr:row>39</xdr:row>
      <xdr:rowOff>183931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0C4931FA-A6EC-41DA-AC23-F7BA0FE9368C}"/>
            </a:ext>
          </a:extLst>
        </xdr:cNvPr>
        <xdr:cNvSpPr/>
      </xdr:nvSpPr>
      <xdr:spPr>
        <a:xfrm>
          <a:off x="4950372" y="6626772"/>
          <a:ext cx="1352550" cy="1324304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f</a:t>
          </a:r>
        </a:p>
      </xdr:txBody>
    </xdr:sp>
    <xdr:clientData/>
  </xdr:twoCellAnchor>
  <xdr:twoCellAnchor>
    <xdr:from>
      <xdr:col>7</xdr:col>
      <xdr:colOff>215462</xdr:colOff>
      <xdr:row>35</xdr:row>
      <xdr:rowOff>19574</xdr:rowOff>
    </xdr:from>
    <xdr:to>
      <xdr:col>7</xdr:col>
      <xdr:colOff>602439</xdr:colOff>
      <xdr:row>37</xdr:row>
      <xdr:rowOff>37105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BE1B1F60-3B0B-4F0D-90A3-0C343A664ED7}"/>
            </a:ext>
          </a:extLst>
        </xdr:cNvPr>
        <xdr:cNvSpPr/>
      </xdr:nvSpPr>
      <xdr:spPr>
        <a:xfrm>
          <a:off x="5165834" y="6835533"/>
          <a:ext cx="386977" cy="395903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</a:t>
          </a:r>
        </a:p>
      </xdr:txBody>
    </xdr:sp>
    <xdr:clientData/>
  </xdr:twoCellAnchor>
  <xdr:twoCellAnchor>
    <xdr:from>
      <xdr:col>7</xdr:col>
      <xdr:colOff>492082</xdr:colOff>
      <xdr:row>36</xdr:row>
      <xdr:rowOff>112264</xdr:rowOff>
    </xdr:from>
    <xdr:to>
      <xdr:col>7</xdr:col>
      <xdr:colOff>904154</xdr:colOff>
      <xdr:row>38</xdr:row>
      <xdr:rowOff>123203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27986C01-4BAA-4314-9E8E-2E55A93F93C4}"/>
            </a:ext>
          </a:extLst>
        </xdr:cNvPr>
        <xdr:cNvSpPr/>
      </xdr:nvSpPr>
      <xdr:spPr>
        <a:xfrm>
          <a:off x="5442454" y="7117409"/>
          <a:ext cx="412072" cy="38931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</a:t>
          </a:r>
        </a:p>
      </xdr:txBody>
    </xdr:sp>
    <xdr:clientData/>
  </xdr:twoCellAnchor>
  <xdr:twoCellAnchor>
    <xdr:from>
      <xdr:col>7</xdr:col>
      <xdr:colOff>373118</xdr:colOff>
      <xdr:row>38</xdr:row>
      <xdr:rowOff>94593</xdr:rowOff>
    </xdr:from>
    <xdr:to>
      <xdr:col>7</xdr:col>
      <xdr:colOff>758190</xdr:colOff>
      <xdr:row>39</xdr:row>
      <xdr:rowOff>101153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652303EE-55B1-42B7-8B2F-8C5AC6D20D20}"/>
            </a:ext>
          </a:extLst>
        </xdr:cNvPr>
        <xdr:cNvSpPr/>
      </xdr:nvSpPr>
      <xdr:spPr>
        <a:xfrm>
          <a:off x="5323490" y="7478110"/>
          <a:ext cx="385072" cy="390188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</a:t>
          </a:r>
        </a:p>
      </xdr:txBody>
    </xdr:sp>
    <xdr:clientData/>
  </xdr:twoCellAnchor>
  <xdr:twoCellAnchor>
    <xdr:from>
      <xdr:col>7</xdr:col>
      <xdr:colOff>373118</xdr:colOff>
      <xdr:row>38</xdr:row>
      <xdr:rowOff>94593</xdr:rowOff>
    </xdr:from>
    <xdr:to>
      <xdr:col>7</xdr:col>
      <xdr:colOff>760095</xdr:colOff>
      <xdr:row>39</xdr:row>
      <xdr:rowOff>103058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5E15D38C-D819-4B60-970D-98213E83363C}"/>
            </a:ext>
          </a:extLst>
        </xdr:cNvPr>
        <xdr:cNvSpPr/>
      </xdr:nvSpPr>
      <xdr:spPr>
        <a:xfrm>
          <a:off x="5323490" y="7478110"/>
          <a:ext cx="386977" cy="392093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</a:t>
          </a:r>
        </a:p>
      </xdr:txBody>
    </xdr:sp>
    <xdr:clientData/>
  </xdr:twoCellAnchor>
  <xdr:twoCellAnchor>
    <xdr:from>
      <xdr:col>7</xdr:col>
      <xdr:colOff>846084</xdr:colOff>
      <xdr:row>35</xdr:row>
      <xdr:rowOff>126124</xdr:rowOff>
    </xdr:from>
    <xdr:to>
      <xdr:col>8</xdr:col>
      <xdr:colOff>201142</xdr:colOff>
      <xdr:row>37</xdr:row>
      <xdr:rowOff>137940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0ED31738-90FE-40D2-B0C2-EDDC159ECBAB}"/>
            </a:ext>
          </a:extLst>
        </xdr:cNvPr>
        <xdr:cNvSpPr/>
      </xdr:nvSpPr>
      <xdr:spPr>
        <a:xfrm>
          <a:off x="5796456" y="6942083"/>
          <a:ext cx="385072" cy="390188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OCUME~1\jhu\LOCALS~1\Temp\ql%20Mar.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nts%20and%20Settings/MagLiu/Local%20Settings/Temporary%20Internet%20Files/Content.Outlook/VM2NP7YX/RAB-31761-000%20PVT%20ITE%202cc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nowles.com\1.%20PHONAK\1.%20PRICES\2006-2007%20Prices\Phonak%20Monthly%20Purchases%20of%20TRD's%20&amp;%20EMC's\INTERNAL\Phonak%20Shipped%20Orders%20July%2006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nowles.com\Phonak%20Shipped%20Orders%20Dec%202006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p13\Rddata\Avalon%20-%20GU&amp;GT%20XD-1879\Pre%20DVT\Second%20trial\Experiments\Drift%20motors\Motors%20Units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/KES1%20Receiver/NPI/QAE%20NPI&amp;NMR/Berlin/RAB-32075-000/Qual%20report%20for%20Berlin.xlsx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jejiang/LOCALS~1/Temp/FK%20MSO%20Data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WINDOWS\TEMP\KES%20document%20control\Audit\management%20review\Yyiedcharts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Yield%20report%20&amp;%20Quality%20Improvement%20plan\15th\KES%20yield_15th1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P:\2005%20Capital%20Tracking%20-%20Master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nowles.com\Sales%20Volume%20Rebates\CY%202008%20NEW\SVR%20Calc%20by%20Customer\Phonak%20Net%20Transducer%20Purchases%20Dec%2008%20+%20Rebate%20Accrual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LKTAN/Op%20Perf%20Record/wk21/Inventory%20Value%20Report_wk20-LK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knowles.com\Documents%20and%20Settings\EWu\Local%20Settings\Temporary%20Internet%20Files\OLK48\Phonak%20Net%20Transducer%20Purchases%20April%2009%20+%20Rebate%20Accruals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p13\Documents%20and%20Settings\JMszal\Local%20Settings\Temporary%20Internet%20Files\Content.Outlook\JQIGX38O\Copy%20of%20NPI%20Financial%20Template-HODTEC%20(2).xlsx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nts%20and%20Settings/fliew/Local%20Settings/Temporary%20Internet%20Files/OLKC2/CAR%20EM%20FTest%20Multi-up%20rev3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QL"/>
      <sheetName val="B"/>
      <sheetName val="KEW 08"/>
      <sheetName val="Sheet6"/>
      <sheetName val="Drop Down"/>
      <sheetName val="drop down list"/>
      <sheetName val="Downtime Code"/>
      <sheetName val="Sheet2"/>
      <sheetName val="Sheet4"/>
      <sheetName val="Sheet3"/>
      <sheetName val="Shared &amp; Tax allocation"/>
      <sheetName val="Refs"/>
      <sheetName val="Dropdowns"/>
      <sheetName val="Dimension Lists"/>
      <sheetName val="Lookups"/>
      <sheetName val="Q217 Bridge "/>
      <sheetName val="List"/>
      <sheetName val="KES1 08"/>
      <sheetName val="List Data"/>
      <sheetName val="Sheet1"/>
      <sheetName val="Data Validation"/>
      <sheetName val="Defects Category"/>
      <sheetName val="Ref"/>
      <sheetName val="Drop"/>
      <sheetName val="Do not update after this tab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TestList"/>
      <sheetName val="RespNom"/>
      <sheetName val="Impedance vs. Freq"/>
      <sheetName val="RD-BuzzVsFreq (nom)"/>
      <sheetName val="RD-BuzzVsFreq (+3 dB)"/>
      <sheetName val="RD-BuzzVsFreq (+6 dB)"/>
      <sheetName val="RD-BuzzVsFreq (+9 dB)"/>
      <sheetName val="RD-BuzzVsFreq (+12 dB)"/>
      <sheetName val="3-D graphs"/>
      <sheetName val="HDBuzzVsSPL (200Hz)"/>
      <sheetName val="HDBuzzVsSPL (500Hz)"/>
      <sheetName val="HDBuzzVsSPL (930Hz)"/>
      <sheetName val="HDBuzzVsSPL (1394Hz)"/>
      <sheetName val="HDBuzzVsSPL (2789Hz)"/>
      <sheetName val="MaxIOAtTHD(5%)"/>
      <sheetName val="MaxIOAtTHD(10%)"/>
      <sheetName val="MaxIOAtTHD(.920V 10%)"/>
      <sheetName val="Resp@2mW"/>
      <sheetName val="Resp@7mW"/>
      <sheetName val="Resp@15mW"/>
      <sheetName val="IMDVsFreq(nom)"/>
      <sheetName val="IMDVsFreq(+6)"/>
      <sheetName val="IMDVsFreq(+12)"/>
    </sheetNames>
    <sheetDataSet>
      <sheetData sheetId="0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/>
      <sheetData sheetId="10" refreshError="1"/>
      <sheetData sheetId="11" refreshError="1"/>
      <sheetData sheetId="12" refreshError="1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/>
      <sheetData sheetId="21"/>
      <sheetData sheetId="22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Faceplates"/>
      <sheetName val="Others"/>
      <sheetName val="Deltek"/>
      <sheetName val="UOFM &amp; VAM"/>
      <sheetName val="Phonak July Figures"/>
    </sheetNames>
    <sheetDataSet>
      <sheetData sheetId="0"/>
      <sheetData sheetId="1"/>
      <sheetData sheetId="2"/>
      <sheetData sheetId="3"/>
      <sheetData sheetId="4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FPL"/>
      <sheetName val="Others"/>
      <sheetName val="Deltek"/>
      <sheetName val="UOM"/>
      <sheetName val="Knowles Shipped Orders Report_0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Res"/>
      <sheetName val="DispVsBiasI"/>
    </sheetNames>
    <sheetDataSet>
      <sheetData sheetId="0"/>
      <sheetData sheetId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Qual Report"/>
      <sheetName val="Summary"/>
      <sheetName val="Shock-Tube down repeat"/>
      <sheetName val="Stress-Repeat"/>
      <sheetName val="Solder desolder"/>
      <sheetName val="Stress Test"/>
      <sheetName val="Mechanical Shock"/>
      <sheetName val="Sweat"/>
      <sheetName val="Thermal Shock"/>
      <sheetName val="Halt"/>
      <sheetName val="IEC"/>
      <sheetName val="Sensitvity to temp data"/>
      <sheetName val="H2S DCR"/>
      <sheetName val="Mag Rad data"/>
      <sheetName val="Mag Rad Individual charts"/>
      <sheetName val="Mag Rad Summary charts"/>
      <sheetName val="VibNoTube"/>
      <sheetName val="Vib Resp V Notube"/>
      <sheetName val="IMDVsFreq(nom)"/>
      <sheetName val="IMDVsFreq(+6)"/>
      <sheetName val="IMDVsFreq(+12)"/>
      <sheetName val="Qual Plan"/>
      <sheetName val="Test Plan "/>
      <sheetName val="piece parts list"/>
      <sheetName val="Comparison sheet"/>
      <sheetName val="Inspection fixtur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THDvsSPL 1st. @944Hz"/>
      <sheetName val="THDvsSPL 1st @1415Hz"/>
      <sheetName val="MaxIOAtTHD"/>
      <sheetName val="THDvsSPL 2nd.@1415Hz"/>
    </sheetNames>
    <sheetDataSet>
      <sheetData sheetId="0"/>
      <sheetData sheetId="1" refreshError="1"/>
      <sheetData sheetId="2" refreshError="1"/>
      <sheetData sheetId="3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hart"/>
      <sheetName val="KEW 08"/>
      <sheetName val="Dimension Lists"/>
      <sheetName val="Sheet4"/>
      <sheetName val="Yyiedcharts"/>
      <sheetName val="KES1 08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XXXXXX"/>
      <sheetName val="XXXXX0"/>
      <sheetName val="WeekYie"/>
      <sheetName val="WkQL"/>
      <sheetName val="KEW 08"/>
      <sheetName val="Parameter"/>
    </sheetNames>
    <sheetDataSet>
      <sheetData sheetId="0"/>
      <sheetData sheetId="1"/>
      <sheetData sheetId="2"/>
      <sheetData sheetId="3"/>
      <sheetData sheetId="4" refreshError="1"/>
      <sheetData sheetId="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Dover-KE 2005"/>
      <sheetName val="Notes"/>
      <sheetName val="CAR Log2"/>
      <sheetName val="Appr'd (ALL)"/>
      <sheetName val="Appr'd less CO $s"/>
      <sheetName val="Est'd CO to 06"/>
      <sheetName val="co 1229"/>
      <sheetName val="xxx"/>
      <sheetName val="co 1220a"/>
      <sheetName val="Equip Recpts"/>
      <sheetName val="MAY v-lk-up (SAVE)"/>
      <sheetName val="Mgr Roll Fwd (2)"/>
      <sheetName val="xxx User Notes xxx"/>
      <sheetName val="Ref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XREF"/>
      <sheetName val="Rebate Summary"/>
      <sheetName val="April 08"/>
      <sheetName val="May 08"/>
      <sheetName val="June 08"/>
      <sheetName val="July 08"/>
      <sheetName val="Aug 08"/>
      <sheetName val="Sep 08"/>
      <sheetName val="Oct 08"/>
      <sheetName val="Nov 08"/>
      <sheetName val="Dec 08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Intransit"/>
      <sheetName val="VConsign"/>
      <sheetName val="Sub KE2"/>
      <sheetName val="Sub KE"/>
      <sheetName val="RAW KE2"/>
      <sheetName val="Raw KE"/>
      <sheetName val="Prebuild"/>
      <sheetName val="OSP KE"/>
      <sheetName val="MRO"/>
      <sheetName val="MRB KE2"/>
      <sheetName val="MRB KE"/>
      <sheetName val="M10 Test"/>
      <sheetName val="M10 Secop2"/>
      <sheetName val="M10 Secop"/>
      <sheetName val="M10 Press KEM2"/>
      <sheetName val="M10 Assy"/>
      <sheetName val="FGI-KE2"/>
      <sheetName val="FGI-KE"/>
      <sheetName val="FFO"/>
      <sheetName val="Cust Supply"/>
      <sheetName val="data"/>
      <sheetName val="KEW 08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/>
      <sheetData sheetId="22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XREF"/>
      <sheetName val="Rebate Summary"/>
      <sheetName val="Apr 09"/>
      <sheetName val="Phonak Net Transducer Purchases"/>
    </sheetNames>
    <sheetDataSet>
      <sheetData sheetId="0"/>
      <sheetData sheetId="1" refreshError="1"/>
      <sheetData sheetId="2"/>
      <sheetData sheetId="3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ROI"/>
      <sheetName val="Summary"/>
      <sheetName val="Material"/>
      <sheetName val="Labor &amp; OH"/>
      <sheetName val="Capital"/>
      <sheetName val="Development Cost"/>
      <sheetName val="Conclusion"/>
      <sheetName val="Sheet1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AR Sheet 1"/>
      <sheetName val="CAR Sheet 2"/>
      <sheetName val="Sheet1 (2)"/>
      <sheetName val="1page summary (2)"/>
    </sheetNames>
    <sheetDataSet>
      <sheetData sheetId="0"/>
      <sheetData sheetId="1"/>
      <sheetData sheetId="2"/>
      <sheetData sheetId="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https://shopee.ph/Decoration-1PC-K-type-temperature-sensor-thermocouple-probe-cable-wire-0.5-4m-Hope-you-can-enjoy-your-shopping-i.289717566.13771402573?sp_atk=8083b152-624c-4bb0-9a07-d41915cd6ecf&amp;xptdk=8083b152-624c-4bb0-9a07-d41915cd6ecf" TargetMode="External"/><Relationship Id="rId13" Type="http://schemas.openxmlformats.org/officeDocument/2006/relationships/printerSettings" Target="../printerSettings/printerSettings5.bin"/><Relationship Id="rId3" Type="http://schemas.openxmlformats.org/officeDocument/2006/relationships/hyperlink" Target="https://zimplistic0-my.sharepoint.com/:b:/g/personal/reynald_sabug_zimplistic_com/ERS8Rwk88UlEiOYWqu6qy0QBva128-ZS14Gq8Rs5s3r0tg" TargetMode="External"/><Relationship Id="rId7" Type="http://schemas.openxmlformats.org/officeDocument/2006/relationships/hyperlink" Target="https://shopee.ph/%E3%80%90MYRIA%E3%80%91-10PCS-Tact-Switch-KW11-3Z-5A-250V-Microswitch-3PIN-Buckle-i.172139501.2894812406?sp_atk=cccd534f-2511-429e-b1cb-0bfab44ab183&amp;xptdk=cccd534f-2511-429e-b1cb-0bfab44ab183" TargetMode="External"/><Relationship Id="rId12" Type="http://schemas.openxmlformats.org/officeDocument/2006/relationships/hyperlink" Target="https://www.lazada.com.ph/products/capacitive-proximity-sensor-ljc18a3-b-zby-i1801949402-s7644978230.html?spm=a2o4l.tm80167379.5934338580.1.318324bcwCjmjT.318324bcwCjmjT&amp;priceCompare=skuId%3A7644978230%3Bsource%3Alazada-om%3Bsn%3Adf1ae12b-59cc-4be4-8982-44f406b48519%3BoriginPrice%3A34975%3BvoucherPrice%3A34975%3Btimestamp%3A1670232744182" TargetMode="External"/><Relationship Id="rId2" Type="http://schemas.openxmlformats.org/officeDocument/2006/relationships/hyperlink" Target="https://shopee.ph/SG90-Micro-Servo-Motor-for-RC-Helicopter-Model-Airplanes-Mini-Steering-Gear-i.49969001.1183954604?sp_atk=bd0b8ecc-7793-4dd9-865f-e2a5088d7d18&amp;xptdk=bd0b8ecc-7793-4dd9-865f-e2a5088d7d18%0a" TargetMode="External"/><Relationship Id="rId1" Type="http://schemas.openxmlformats.org/officeDocument/2006/relationships/hyperlink" Target="https://www.aliexpress.us/item/3256803043307815.html?spm=a2g0o.productlist.0.0.26561dde0kDY58&amp;algo_pvid=1263a817-665e-40aa-be0d-a15946b1c803&amp;algo_exp_id=1263a817-665e-40aa-be0d-a15946b1c803-0&amp;pdp_ext_f=%7B%22sku_id%22%3A%2212000024758635331%22%7D&amp;pdp_npi=2%40dis%21USD%2122.45%2122.45%21%21%21%21%21%402103399116704041611805654e6909%2112000024758635331%21sea&amp;curPageLogUid=3oj6kgvIfWwY" TargetMode="External"/><Relationship Id="rId6" Type="http://schemas.openxmlformats.org/officeDocument/2006/relationships/hyperlink" Target="https://shopee.ph/ESP32-Development-Board-WiFi-Bluetooth-Ultra-Low-Power-Consumption-Dual-Core-ESP-32-ESP-32S-ESP-32-Similar-ESP8266-i.514175379.10031601681?sp_atk=238e37c5-d2e5-4476-8edd-a1770bc0edd5&amp;xptdk=238e37c5-d2e5-4476-8edd-a1770bc0edd5" TargetMode="External"/><Relationship Id="rId11" Type="http://schemas.openxmlformats.org/officeDocument/2006/relationships/hyperlink" Target="https://www.lazada.com.ph/products/2pcs-thermal-protector-ksd9700-normally-closed-normally-open-5a-temperature-control-switch-metal-housing-i2426940169-s11059614327.html?spm=a2o4l.tm80167379.similar-items.d_1.61b3WU2FWU2FTl.61b3WU2FWU2FTl" TargetMode="External"/><Relationship Id="rId5" Type="http://schemas.openxmlformats.org/officeDocument/2006/relationships/hyperlink" Target="https://shopee.ph/RGB-LED-5mm-10mm-8mm-4pins-good-for-arduino-i.64815518.1454733470?sp_atk=1478f90d-1db1-45c9-ac46-ae0a064f8861&amp;xptdk=1478f90d-1db1-45c9-ac46-ae0a064f8861" TargetMode="External"/><Relationship Id="rId10" Type="http://schemas.openxmlformats.org/officeDocument/2006/relationships/hyperlink" Target="https://shopee.ph/Knight-Motorcycle-Body-Parts-Universal-Power-Rocker-Gear-Switch-With-Wire-Accessories-Universal-i.351623637.10154872825?sp_atk=a716c62d-88da-4ced-8e1d-98f28df4af0d&amp;xptdk=a716c62d-88da-4ced-8e1d-98f28df4af0d" TargetMode="External"/><Relationship Id="rId4" Type="http://schemas.openxmlformats.org/officeDocument/2006/relationships/hyperlink" Target="https://shopee.ph/TCRT5000L-TCRT5000-Reflective-Optical-Sensor-Infrared-IR-Swi-i.31595899.443765767?sp_atk=e64e2b9e-2506-44ca-94a6-1966fd8119bf&amp;xptdk=e64e2b9e-2506-44ca-94a6-1966fd8119bf" TargetMode="External"/><Relationship Id="rId9" Type="http://schemas.openxmlformats.org/officeDocument/2006/relationships/hyperlink" Target="https://shopee.ph/10Pcs-Glass-Tube-Fuse-5x20mm-6x30mm-Fast-Quick-Blow-Fuses-250V-0.1A-0.2A-0.5A-0.8A-1A-2A-2.5A-3A-4A-5A-6.3A-7A-8A-i.487295469.13925247783?sp_atk=25eee9d6-863d-4e1a-8ef1-63a6bea9cf3a&amp;xptdk=25eee9d6-863d-4e1a-8ef1-63a6bea9cf3a" TargetMode="External"/><Relationship Id="rId14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6A6AD2-3938-4E1F-B632-9081024033DA}">
  <sheetPr>
    <tabColor rgb="FF00B050"/>
  </sheetPr>
  <dimension ref="A1:AC124"/>
  <sheetViews>
    <sheetView showGridLines="0" zoomScale="85" zoomScaleNormal="85" workbookViewId="0">
      <pane xSplit="5" ySplit="9" topLeftCell="F10" activePane="bottomRight" state="frozen"/>
      <selection pane="topRight" activeCell="G1" sqref="G1"/>
      <selection pane="bottomLeft" activeCell="A10" sqref="A10"/>
      <selection pane="bottomRight" activeCell="H11" sqref="H11"/>
    </sheetView>
  </sheetViews>
  <sheetFormatPr defaultColWidth="8.85546875" defaultRowHeight="14.25" x14ac:dyDescent="0.2"/>
  <cols>
    <col min="1" max="1" width="23.7109375" style="92" customWidth="1"/>
    <col min="2" max="3" width="23.7109375" style="44" customWidth="1"/>
    <col min="4" max="4" width="26" style="44" customWidth="1"/>
    <col min="5" max="5" width="4.7109375" style="83" customWidth="1"/>
    <col min="6" max="6" width="5.140625" style="59" customWidth="1"/>
    <col min="7" max="7" width="27.85546875" style="44" customWidth="1"/>
    <col min="8" max="8" width="40" style="44" customWidth="1"/>
    <col min="9" max="9" width="5.42578125" style="59" customWidth="1"/>
    <col min="10" max="10" width="38.42578125" style="44" customWidth="1"/>
    <col min="11" max="11" width="4.140625" style="59" customWidth="1"/>
    <col min="12" max="12" width="6.28515625" style="59" customWidth="1"/>
    <col min="13" max="13" width="42.7109375" style="93" customWidth="1"/>
    <col min="14" max="14" width="26.42578125" style="44" customWidth="1"/>
    <col min="15" max="15" width="13.28515625" style="44" customWidth="1"/>
    <col min="16" max="16" width="16.7109375" style="44" customWidth="1"/>
    <col min="17" max="17" width="13.28515625" style="44" customWidth="1"/>
    <col min="18" max="18" width="5" style="44" customWidth="1"/>
    <col min="19" max="19" width="4.85546875" style="44" customWidth="1"/>
    <col min="20" max="21" width="4.7109375" style="44" customWidth="1"/>
    <col min="22" max="16384" width="8.85546875" style="44"/>
  </cols>
  <sheetData>
    <row r="1" spans="1:29" ht="20.25" x14ac:dyDescent="0.2">
      <c r="A1" s="41"/>
      <c r="B1" s="42"/>
      <c r="C1" s="42"/>
      <c r="D1" s="43"/>
      <c r="E1" s="43"/>
      <c r="F1" s="43"/>
      <c r="H1" s="43" t="s">
        <v>98</v>
      </c>
      <c r="I1" s="43"/>
      <c r="J1" s="42"/>
      <c r="K1" s="45"/>
      <c r="L1" s="45"/>
      <c r="M1" s="46"/>
      <c r="N1" s="42"/>
      <c r="O1" s="42"/>
      <c r="P1" s="42"/>
      <c r="Q1" s="42"/>
      <c r="R1" s="42"/>
      <c r="S1" s="42"/>
      <c r="T1" s="42"/>
      <c r="U1" s="42"/>
    </row>
    <row r="2" spans="1:29" ht="20.25" x14ac:dyDescent="0.2">
      <c r="A2" s="41"/>
      <c r="B2" s="42"/>
      <c r="C2" s="42"/>
      <c r="D2" s="43"/>
      <c r="E2" s="43"/>
      <c r="F2" s="43"/>
      <c r="H2" s="43" t="s">
        <v>99</v>
      </c>
      <c r="I2" s="43"/>
      <c r="J2" s="42"/>
      <c r="K2" s="45"/>
      <c r="L2" s="45"/>
      <c r="M2" s="47"/>
      <c r="N2" s="42"/>
      <c r="O2" s="42"/>
      <c r="P2" s="42"/>
      <c r="Q2" s="42"/>
      <c r="R2" s="42"/>
      <c r="S2" s="42"/>
      <c r="T2" s="42"/>
      <c r="U2" s="42"/>
    </row>
    <row r="3" spans="1:29" ht="15" x14ac:dyDescent="0.2">
      <c r="A3" s="48" t="s">
        <v>100</v>
      </c>
      <c r="B3" s="49" t="s">
        <v>101</v>
      </c>
      <c r="C3" s="49"/>
      <c r="D3" s="50"/>
      <c r="E3" s="50"/>
      <c r="F3" s="50"/>
      <c r="G3" s="50"/>
      <c r="H3" s="51"/>
      <c r="I3" s="52"/>
      <c r="J3" s="53"/>
      <c r="K3" s="50"/>
      <c r="L3" s="50"/>
      <c r="M3" s="51"/>
      <c r="O3" s="54"/>
      <c r="P3" s="54" t="s">
        <v>102</v>
      </c>
      <c r="Q3" s="114" t="s">
        <v>103</v>
      </c>
      <c r="R3" s="114"/>
      <c r="S3" s="114"/>
      <c r="T3" s="114"/>
      <c r="U3" s="114"/>
    </row>
    <row r="4" spans="1:29" ht="15" x14ac:dyDescent="0.2">
      <c r="A4" s="48" t="s">
        <v>104</v>
      </c>
      <c r="B4" s="55" t="s">
        <v>105</v>
      </c>
      <c r="C4" s="56" t="s">
        <v>106</v>
      </c>
      <c r="D4" s="50"/>
      <c r="E4" s="50"/>
      <c r="F4" s="50"/>
      <c r="G4" s="50"/>
      <c r="H4" s="57"/>
      <c r="I4" s="50"/>
      <c r="J4" s="57"/>
      <c r="K4" s="50"/>
      <c r="L4" s="50"/>
      <c r="M4" s="58"/>
      <c r="O4" s="54"/>
      <c r="P4" s="54" t="s">
        <v>107</v>
      </c>
      <c r="Q4" s="114"/>
      <c r="R4" s="114"/>
      <c r="S4" s="114"/>
      <c r="T4" s="114"/>
      <c r="U4" s="114"/>
    </row>
    <row r="5" spans="1:29" ht="15" x14ac:dyDescent="0.2">
      <c r="A5" s="48" t="s">
        <v>108</v>
      </c>
      <c r="B5" s="49" t="s">
        <v>212</v>
      </c>
      <c r="C5" s="49"/>
      <c r="D5" s="49"/>
      <c r="E5" s="50"/>
      <c r="G5" s="54" t="s">
        <v>109</v>
      </c>
      <c r="H5" s="115" t="s">
        <v>110</v>
      </c>
      <c r="I5" s="115"/>
      <c r="J5" s="115"/>
      <c r="K5" s="115"/>
      <c r="L5" s="115"/>
      <c r="M5" s="58"/>
      <c r="O5" s="54"/>
      <c r="P5" s="54" t="s">
        <v>111</v>
      </c>
      <c r="Q5" s="116"/>
      <c r="R5" s="116"/>
      <c r="S5" s="116"/>
      <c r="T5" s="116"/>
      <c r="U5" s="116"/>
    </row>
    <row r="6" spans="1:29" ht="15" x14ac:dyDescent="0.2">
      <c r="A6" s="57"/>
      <c r="B6" s="60"/>
      <c r="C6" s="60"/>
      <c r="D6" s="60"/>
      <c r="E6" s="50"/>
      <c r="G6" s="54" t="s">
        <v>112</v>
      </c>
      <c r="H6" s="116" t="s">
        <v>113</v>
      </c>
      <c r="I6" s="116"/>
      <c r="J6" s="116"/>
      <c r="K6" s="116"/>
      <c r="L6" s="116"/>
      <c r="M6" s="58"/>
      <c r="O6" s="54"/>
      <c r="P6" s="54" t="s">
        <v>114</v>
      </c>
      <c r="Q6" s="114"/>
      <c r="R6" s="114"/>
      <c r="S6" s="114"/>
      <c r="T6" s="114"/>
      <c r="U6" s="114"/>
    </row>
    <row r="7" spans="1:29" ht="15" thickBot="1" x14ac:dyDescent="0.25">
      <c r="A7" s="61"/>
      <c r="B7" s="61"/>
      <c r="C7" s="57"/>
      <c r="D7" s="57" t="s">
        <v>115</v>
      </c>
      <c r="E7" s="50"/>
      <c r="F7" s="50"/>
      <c r="G7" s="57" t="s">
        <v>116</v>
      </c>
      <c r="H7" s="57" t="s">
        <v>117</v>
      </c>
      <c r="I7" s="50"/>
      <c r="J7" s="57"/>
      <c r="K7" s="50"/>
      <c r="L7" s="50"/>
      <c r="M7" s="51"/>
      <c r="N7" s="57"/>
      <c r="O7" s="57"/>
      <c r="P7" s="57"/>
      <c r="Q7" s="57"/>
      <c r="R7" s="57"/>
      <c r="S7" s="57"/>
      <c r="T7" s="57"/>
      <c r="U7" s="57"/>
    </row>
    <row r="8" spans="1:29" ht="15.75" x14ac:dyDescent="0.25">
      <c r="A8" s="62"/>
      <c r="B8" s="63"/>
      <c r="C8" s="64"/>
      <c r="D8" s="64"/>
      <c r="E8" s="65"/>
      <c r="F8" s="66"/>
      <c r="G8" s="67"/>
      <c r="H8" s="117" t="s">
        <v>118</v>
      </c>
      <c r="I8" s="118"/>
      <c r="J8" s="118"/>
      <c r="K8" s="119"/>
      <c r="L8" s="66"/>
      <c r="M8" s="67"/>
      <c r="N8" s="67"/>
      <c r="O8" s="67"/>
      <c r="P8" s="120" t="s">
        <v>119</v>
      </c>
      <c r="Q8" s="121"/>
      <c r="R8" s="121"/>
      <c r="S8" s="121"/>
      <c r="T8" s="121"/>
      <c r="U8" s="122"/>
      <c r="V8" s="68"/>
      <c r="W8" s="68"/>
      <c r="X8" s="68"/>
      <c r="Y8" s="68"/>
      <c r="Z8" s="68"/>
      <c r="AA8" s="68"/>
      <c r="AB8" s="68"/>
      <c r="AC8" s="68"/>
    </row>
    <row r="9" spans="1:29" ht="55.15" customHeight="1" x14ac:dyDescent="0.2">
      <c r="A9" s="69" t="s">
        <v>120</v>
      </c>
      <c r="B9" s="70" t="s">
        <v>121</v>
      </c>
      <c r="C9" s="71" t="s">
        <v>122</v>
      </c>
      <c r="D9" s="71" t="s">
        <v>123</v>
      </c>
      <c r="E9" s="72" t="s">
        <v>124</v>
      </c>
      <c r="F9" s="73" t="s">
        <v>125</v>
      </c>
      <c r="G9" s="74" t="s">
        <v>126</v>
      </c>
      <c r="H9" s="75" t="s">
        <v>127</v>
      </c>
      <c r="I9" s="76" t="s">
        <v>128</v>
      </c>
      <c r="J9" s="75" t="s">
        <v>129</v>
      </c>
      <c r="K9" s="76" t="s">
        <v>130</v>
      </c>
      <c r="L9" s="73" t="s">
        <v>131</v>
      </c>
      <c r="M9" s="74" t="s">
        <v>132</v>
      </c>
      <c r="N9" s="74" t="s">
        <v>133</v>
      </c>
      <c r="O9" s="74" t="s">
        <v>134</v>
      </c>
      <c r="P9" s="75" t="s">
        <v>135</v>
      </c>
      <c r="Q9" s="75" t="s">
        <v>136</v>
      </c>
      <c r="R9" s="76" t="s">
        <v>124</v>
      </c>
      <c r="S9" s="76" t="s">
        <v>128</v>
      </c>
      <c r="T9" s="76" t="s">
        <v>130</v>
      </c>
      <c r="U9" s="77" t="s">
        <v>131</v>
      </c>
      <c r="V9" s="68"/>
      <c r="W9" s="68"/>
      <c r="X9" s="68"/>
      <c r="Y9" s="68"/>
      <c r="Z9" s="68"/>
      <c r="AA9" s="68"/>
      <c r="AB9" s="68"/>
      <c r="AC9" s="68"/>
    </row>
    <row r="10" spans="1:29" s="83" customFormat="1" ht="43.15" customHeight="1" x14ac:dyDescent="0.25">
      <c r="A10" s="123" t="s">
        <v>137</v>
      </c>
      <c r="B10" s="124" t="s">
        <v>138</v>
      </c>
      <c r="C10" s="126" t="s">
        <v>139</v>
      </c>
      <c r="D10" s="127" t="s">
        <v>140</v>
      </c>
      <c r="E10" s="78">
        <v>8</v>
      </c>
      <c r="F10" s="79"/>
      <c r="G10" s="80" t="s">
        <v>141</v>
      </c>
      <c r="H10" s="81" t="s">
        <v>142</v>
      </c>
      <c r="I10" s="78">
        <v>3</v>
      </c>
      <c r="J10" s="81" t="s">
        <v>143</v>
      </c>
      <c r="K10" s="78">
        <v>7</v>
      </c>
      <c r="L10" s="78">
        <f>K10*I10*E10</f>
        <v>168</v>
      </c>
      <c r="M10" s="81" t="s">
        <v>144</v>
      </c>
      <c r="N10" s="81"/>
      <c r="O10" s="82"/>
      <c r="P10" s="81"/>
      <c r="Q10" s="81"/>
      <c r="R10" s="81"/>
      <c r="S10" s="81"/>
      <c r="T10" s="81"/>
      <c r="U10" s="81"/>
    </row>
    <row r="11" spans="1:29" s="83" customFormat="1" ht="43.15" customHeight="1" x14ac:dyDescent="0.25">
      <c r="A11" s="123"/>
      <c r="B11" s="125"/>
      <c r="C11" s="126"/>
      <c r="D11" s="128"/>
      <c r="E11" s="78">
        <v>8</v>
      </c>
      <c r="F11" s="79"/>
      <c r="G11" s="80" t="s">
        <v>145</v>
      </c>
      <c r="H11" s="81" t="s">
        <v>142</v>
      </c>
      <c r="I11" s="78">
        <v>3</v>
      </c>
      <c r="J11" s="81" t="s">
        <v>143</v>
      </c>
      <c r="K11" s="78">
        <v>7</v>
      </c>
      <c r="L11" s="78">
        <f t="shared" ref="L11:L60" si="0">K11*I11*E11</f>
        <v>168</v>
      </c>
      <c r="M11" s="81" t="s">
        <v>144</v>
      </c>
      <c r="N11" s="81"/>
      <c r="O11" s="82"/>
      <c r="P11" s="81"/>
      <c r="Q11" s="81"/>
      <c r="R11" s="81"/>
      <c r="S11" s="81"/>
      <c r="T11" s="81"/>
      <c r="U11" s="81"/>
    </row>
    <row r="12" spans="1:29" s="83" customFormat="1" ht="43.15" customHeight="1" x14ac:dyDescent="0.25">
      <c r="A12" s="123"/>
      <c r="B12" s="125"/>
      <c r="C12" s="126"/>
      <c r="D12" s="128"/>
      <c r="E12" s="78">
        <v>8</v>
      </c>
      <c r="F12" s="79"/>
      <c r="G12" s="80" t="s">
        <v>146</v>
      </c>
      <c r="H12" s="81" t="s">
        <v>142</v>
      </c>
      <c r="I12" s="78">
        <v>3</v>
      </c>
      <c r="J12" s="81" t="s">
        <v>143</v>
      </c>
      <c r="K12" s="78">
        <v>7</v>
      </c>
      <c r="L12" s="78">
        <f t="shared" si="0"/>
        <v>168</v>
      </c>
      <c r="M12" s="81" t="s">
        <v>144</v>
      </c>
      <c r="N12" s="81"/>
      <c r="O12" s="82"/>
      <c r="P12" s="81"/>
      <c r="Q12" s="81"/>
      <c r="R12" s="81"/>
      <c r="S12" s="81"/>
      <c r="T12" s="81"/>
      <c r="U12" s="81"/>
    </row>
    <row r="13" spans="1:29" s="83" customFormat="1" ht="42" customHeight="1" x14ac:dyDescent="0.25">
      <c r="A13" s="123"/>
      <c r="B13" s="125"/>
      <c r="C13" s="126"/>
      <c r="D13" s="129"/>
      <c r="E13" s="78">
        <v>8</v>
      </c>
      <c r="F13" s="79"/>
      <c r="G13" s="80" t="s">
        <v>147</v>
      </c>
      <c r="H13" s="81" t="s">
        <v>142</v>
      </c>
      <c r="I13" s="78">
        <v>1</v>
      </c>
      <c r="J13" s="81" t="s">
        <v>143</v>
      </c>
      <c r="K13" s="78">
        <v>7</v>
      </c>
      <c r="L13" s="78">
        <f t="shared" si="0"/>
        <v>56</v>
      </c>
      <c r="M13" s="81" t="s">
        <v>144</v>
      </c>
      <c r="N13" s="81"/>
      <c r="O13" s="82"/>
      <c r="P13" s="81"/>
      <c r="Q13" s="81"/>
      <c r="R13" s="81"/>
      <c r="S13" s="81"/>
      <c r="T13" s="81"/>
      <c r="U13" s="81"/>
    </row>
    <row r="14" spans="1:29" s="83" customFormat="1" ht="42" customHeight="1" x14ac:dyDescent="0.25">
      <c r="A14" s="123"/>
      <c r="B14" s="125"/>
      <c r="C14" s="126" t="s">
        <v>148</v>
      </c>
      <c r="D14" s="80" t="s">
        <v>149</v>
      </c>
      <c r="E14" s="78">
        <v>9</v>
      </c>
      <c r="F14" s="79"/>
      <c r="G14" s="80" t="s">
        <v>150</v>
      </c>
      <c r="H14" s="81" t="s">
        <v>151</v>
      </c>
      <c r="I14" s="78">
        <v>3</v>
      </c>
      <c r="J14" s="81" t="s">
        <v>143</v>
      </c>
      <c r="K14" s="78">
        <v>7</v>
      </c>
      <c r="L14" s="78">
        <f t="shared" si="0"/>
        <v>189</v>
      </c>
      <c r="M14" s="81" t="s">
        <v>152</v>
      </c>
      <c r="N14" s="81"/>
      <c r="O14" s="82"/>
      <c r="P14" s="81"/>
      <c r="Q14" s="81"/>
      <c r="R14" s="81"/>
      <c r="S14" s="81"/>
      <c r="T14" s="81"/>
      <c r="U14" s="81"/>
    </row>
    <row r="15" spans="1:29" s="83" customFormat="1" ht="42" customHeight="1" x14ac:dyDescent="0.25">
      <c r="A15" s="123"/>
      <c r="B15" s="125"/>
      <c r="C15" s="126"/>
      <c r="D15" s="80" t="s">
        <v>153</v>
      </c>
      <c r="E15" s="78">
        <v>8</v>
      </c>
      <c r="F15" s="79"/>
      <c r="G15" s="80" t="s">
        <v>145</v>
      </c>
      <c r="H15" s="81" t="s">
        <v>142</v>
      </c>
      <c r="I15" s="78">
        <v>3</v>
      </c>
      <c r="J15" s="81" t="s">
        <v>143</v>
      </c>
      <c r="K15" s="78">
        <v>7</v>
      </c>
      <c r="L15" s="78">
        <f t="shared" si="0"/>
        <v>168</v>
      </c>
      <c r="M15" s="81" t="s">
        <v>144</v>
      </c>
      <c r="N15" s="81"/>
      <c r="O15" s="82"/>
      <c r="P15" s="81"/>
      <c r="Q15" s="81"/>
      <c r="R15" s="81"/>
      <c r="S15" s="81"/>
      <c r="T15" s="81"/>
      <c r="U15" s="81"/>
    </row>
    <row r="16" spans="1:29" s="83" customFormat="1" ht="42" customHeight="1" x14ac:dyDescent="0.25">
      <c r="A16" s="123"/>
      <c r="B16" s="125"/>
      <c r="C16" s="126" t="s">
        <v>154</v>
      </c>
      <c r="D16" s="80" t="s">
        <v>155</v>
      </c>
      <c r="E16" s="78">
        <v>8</v>
      </c>
      <c r="F16" s="79"/>
      <c r="G16" s="80" t="s">
        <v>156</v>
      </c>
      <c r="H16" s="81" t="s">
        <v>142</v>
      </c>
      <c r="I16" s="78">
        <v>3</v>
      </c>
      <c r="J16" s="81" t="s">
        <v>143</v>
      </c>
      <c r="K16" s="78">
        <v>7</v>
      </c>
      <c r="L16" s="78">
        <f t="shared" si="0"/>
        <v>168</v>
      </c>
      <c r="M16" s="81" t="s">
        <v>144</v>
      </c>
      <c r="N16" s="81"/>
      <c r="O16" s="82"/>
      <c r="P16" s="81"/>
      <c r="Q16" s="81"/>
      <c r="R16" s="81"/>
      <c r="S16" s="81"/>
      <c r="T16" s="81"/>
      <c r="U16" s="81"/>
    </row>
    <row r="17" spans="1:21" s="83" customFormat="1" ht="42" customHeight="1" x14ac:dyDescent="0.25">
      <c r="A17" s="123"/>
      <c r="B17" s="125"/>
      <c r="C17" s="126"/>
      <c r="D17" s="80" t="s">
        <v>157</v>
      </c>
      <c r="E17" s="78">
        <v>10</v>
      </c>
      <c r="F17" s="79"/>
      <c r="G17" s="80" t="s">
        <v>158</v>
      </c>
      <c r="H17" s="81" t="s">
        <v>159</v>
      </c>
      <c r="I17" s="78">
        <v>1</v>
      </c>
      <c r="J17" s="81" t="s">
        <v>160</v>
      </c>
      <c r="K17" s="78">
        <v>7</v>
      </c>
      <c r="L17" s="78">
        <f t="shared" si="0"/>
        <v>70</v>
      </c>
      <c r="M17" s="81" t="s">
        <v>161</v>
      </c>
      <c r="N17" s="81" t="s">
        <v>162</v>
      </c>
      <c r="O17" s="82"/>
      <c r="P17" s="81"/>
      <c r="Q17" s="81"/>
      <c r="R17" s="81"/>
      <c r="S17" s="81"/>
      <c r="T17" s="81"/>
      <c r="U17" s="81"/>
    </row>
    <row r="18" spans="1:21" s="83" customFormat="1" ht="43.15" customHeight="1" x14ac:dyDescent="0.25">
      <c r="A18" s="130" t="s">
        <v>163</v>
      </c>
      <c r="B18" s="124" t="s">
        <v>164</v>
      </c>
      <c r="C18" s="126" t="s">
        <v>165</v>
      </c>
      <c r="D18" s="80" t="s">
        <v>166</v>
      </c>
      <c r="E18" s="78">
        <v>8</v>
      </c>
      <c r="F18" s="79"/>
      <c r="G18" s="80" t="s">
        <v>167</v>
      </c>
      <c r="H18" s="81" t="s">
        <v>168</v>
      </c>
      <c r="I18" s="78">
        <v>3</v>
      </c>
      <c r="J18" s="81" t="s">
        <v>143</v>
      </c>
      <c r="K18" s="78">
        <v>7</v>
      </c>
      <c r="L18" s="78">
        <f t="shared" si="0"/>
        <v>168</v>
      </c>
      <c r="M18" s="81" t="s">
        <v>169</v>
      </c>
      <c r="N18" s="81"/>
      <c r="O18" s="82"/>
      <c r="P18" s="81"/>
      <c r="Q18" s="81"/>
      <c r="R18" s="81"/>
      <c r="S18" s="81"/>
      <c r="T18" s="81"/>
      <c r="U18" s="81"/>
    </row>
    <row r="19" spans="1:21" s="83" customFormat="1" ht="42" customHeight="1" x14ac:dyDescent="0.25">
      <c r="A19" s="131"/>
      <c r="B19" s="125"/>
      <c r="C19" s="126"/>
      <c r="D19" s="80" t="s">
        <v>170</v>
      </c>
      <c r="E19" s="78">
        <v>9</v>
      </c>
      <c r="F19" s="79"/>
      <c r="G19" s="80" t="s">
        <v>150</v>
      </c>
      <c r="H19" s="81" t="s">
        <v>171</v>
      </c>
      <c r="I19" s="78">
        <v>2</v>
      </c>
      <c r="J19" s="81" t="s">
        <v>143</v>
      </c>
      <c r="K19" s="78">
        <v>7</v>
      </c>
      <c r="L19" s="78">
        <f t="shared" si="0"/>
        <v>126</v>
      </c>
      <c r="M19" s="81" t="s">
        <v>152</v>
      </c>
      <c r="N19" s="81"/>
      <c r="O19" s="82"/>
      <c r="P19" s="81"/>
      <c r="Q19" s="81"/>
      <c r="R19" s="81"/>
      <c r="S19" s="81"/>
      <c r="T19" s="81"/>
      <c r="U19" s="81"/>
    </row>
    <row r="20" spans="1:21" s="83" customFormat="1" ht="42" customHeight="1" x14ac:dyDescent="0.25">
      <c r="A20" s="131"/>
      <c r="B20" s="125"/>
      <c r="C20" s="126" t="s">
        <v>172</v>
      </c>
      <c r="D20" s="80" t="s">
        <v>149</v>
      </c>
      <c r="E20" s="78">
        <v>9</v>
      </c>
      <c r="F20" s="79"/>
      <c r="G20" s="80" t="s">
        <v>167</v>
      </c>
      <c r="H20" s="81" t="s">
        <v>151</v>
      </c>
      <c r="I20" s="78">
        <v>2</v>
      </c>
      <c r="J20" s="81" t="s">
        <v>143</v>
      </c>
      <c r="K20" s="78">
        <v>7</v>
      </c>
      <c r="L20" s="78">
        <f t="shared" si="0"/>
        <v>126</v>
      </c>
      <c r="M20" s="81" t="s">
        <v>173</v>
      </c>
      <c r="N20" s="81"/>
      <c r="O20" s="82"/>
      <c r="P20" s="81"/>
      <c r="Q20" s="81"/>
      <c r="R20" s="81"/>
      <c r="S20" s="81"/>
      <c r="T20" s="81"/>
      <c r="U20" s="81"/>
    </row>
    <row r="21" spans="1:21" s="83" customFormat="1" ht="42" customHeight="1" x14ac:dyDescent="0.25">
      <c r="A21" s="131"/>
      <c r="B21" s="125"/>
      <c r="C21" s="126"/>
      <c r="D21" s="80" t="s">
        <v>153</v>
      </c>
      <c r="E21" s="78">
        <v>8</v>
      </c>
      <c r="F21" s="79"/>
      <c r="G21" s="80" t="s">
        <v>150</v>
      </c>
      <c r="H21" s="81" t="s">
        <v>171</v>
      </c>
      <c r="I21" s="78">
        <v>2</v>
      </c>
      <c r="J21" s="81" t="s">
        <v>143</v>
      </c>
      <c r="K21" s="78">
        <v>7</v>
      </c>
      <c r="L21" s="78">
        <f t="shared" si="0"/>
        <v>112</v>
      </c>
      <c r="M21" s="81" t="s">
        <v>152</v>
      </c>
      <c r="N21" s="81"/>
      <c r="O21" s="82"/>
      <c r="P21" s="81"/>
      <c r="Q21" s="81"/>
      <c r="R21" s="81"/>
      <c r="S21" s="81"/>
      <c r="T21" s="81"/>
      <c r="U21" s="81"/>
    </row>
    <row r="22" spans="1:21" s="83" customFormat="1" ht="42" customHeight="1" x14ac:dyDescent="0.25">
      <c r="A22" s="131"/>
      <c r="B22" s="125"/>
      <c r="C22" s="126" t="s">
        <v>174</v>
      </c>
      <c r="D22" s="80" t="s">
        <v>155</v>
      </c>
      <c r="E22" s="78">
        <v>8</v>
      </c>
      <c r="F22" s="79"/>
      <c r="G22" s="80" t="s">
        <v>156</v>
      </c>
      <c r="H22" s="81" t="s">
        <v>142</v>
      </c>
      <c r="I22" s="78">
        <v>2</v>
      </c>
      <c r="J22" s="81" t="s">
        <v>143</v>
      </c>
      <c r="K22" s="78">
        <v>7</v>
      </c>
      <c r="L22" s="78">
        <f t="shared" si="0"/>
        <v>112</v>
      </c>
      <c r="M22" s="81" t="s">
        <v>144</v>
      </c>
      <c r="N22" s="81"/>
      <c r="O22" s="82"/>
      <c r="P22" s="81"/>
      <c r="Q22" s="81"/>
      <c r="R22" s="81"/>
      <c r="S22" s="81"/>
      <c r="T22" s="81"/>
      <c r="U22" s="81"/>
    </row>
    <row r="23" spans="1:21" s="83" customFormat="1" ht="42" customHeight="1" x14ac:dyDescent="0.25">
      <c r="A23" s="131"/>
      <c r="B23" s="125"/>
      <c r="C23" s="126"/>
      <c r="D23" s="80" t="s">
        <v>157</v>
      </c>
      <c r="E23" s="78">
        <v>10</v>
      </c>
      <c r="F23" s="79"/>
      <c r="G23" s="80" t="s">
        <v>175</v>
      </c>
      <c r="H23" s="81" t="s">
        <v>176</v>
      </c>
      <c r="I23" s="78">
        <v>2</v>
      </c>
      <c r="J23" s="81" t="s">
        <v>160</v>
      </c>
      <c r="K23" s="78">
        <v>4</v>
      </c>
      <c r="L23" s="78">
        <f t="shared" si="0"/>
        <v>80</v>
      </c>
      <c r="M23" s="81" t="s">
        <v>173</v>
      </c>
      <c r="N23" s="81"/>
      <c r="O23" s="82"/>
      <c r="P23" s="81"/>
      <c r="Q23" s="81"/>
      <c r="R23" s="81"/>
      <c r="S23" s="81"/>
      <c r="T23" s="81"/>
      <c r="U23" s="81"/>
    </row>
    <row r="24" spans="1:21" s="83" customFormat="1" ht="42" customHeight="1" x14ac:dyDescent="0.25">
      <c r="A24" s="131"/>
      <c r="B24" s="125"/>
      <c r="C24" s="126" t="s">
        <v>177</v>
      </c>
      <c r="D24" s="127" t="s">
        <v>155</v>
      </c>
      <c r="E24" s="78">
        <v>8</v>
      </c>
      <c r="F24" s="79"/>
      <c r="G24" s="80" t="s">
        <v>167</v>
      </c>
      <c r="H24" s="81" t="s">
        <v>168</v>
      </c>
      <c r="I24" s="78">
        <v>2</v>
      </c>
      <c r="J24" s="81" t="s">
        <v>143</v>
      </c>
      <c r="K24" s="78">
        <v>7</v>
      </c>
      <c r="L24" s="78">
        <f t="shared" si="0"/>
        <v>112</v>
      </c>
      <c r="M24" s="81" t="s">
        <v>173</v>
      </c>
      <c r="N24" s="81"/>
      <c r="O24" s="82"/>
      <c r="P24" s="81"/>
      <c r="Q24" s="81"/>
      <c r="R24" s="81"/>
      <c r="S24" s="81"/>
      <c r="T24" s="81"/>
      <c r="U24" s="81"/>
    </row>
    <row r="25" spans="1:21" s="83" customFormat="1" ht="42" customHeight="1" x14ac:dyDescent="0.25">
      <c r="A25" s="131"/>
      <c r="B25" s="125"/>
      <c r="C25" s="126"/>
      <c r="D25" s="129"/>
      <c r="E25" s="78">
        <v>8</v>
      </c>
      <c r="F25" s="79"/>
      <c r="G25" s="80" t="s">
        <v>178</v>
      </c>
      <c r="H25" s="81" t="s">
        <v>179</v>
      </c>
      <c r="I25" s="78">
        <v>2</v>
      </c>
      <c r="J25" s="81" t="s">
        <v>143</v>
      </c>
      <c r="K25" s="78">
        <v>7</v>
      </c>
      <c r="L25" s="78">
        <f t="shared" si="0"/>
        <v>112</v>
      </c>
      <c r="M25" s="81" t="s">
        <v>180</v>
      </c>
      <c r="N25" s="81"/>
      <c r="O25" s="82"/>
      <c r="P25" s="81"/>
      <c r="Q25" s="81"/>
      <c r="R25" s="81"/>
      <c r="S25" s="81"/>
      <c r="T25" s="81"/>
      <c r="U25" s="81"/>
    </row>
    <row r="26" spans="1:21" s="83" customFormat="1" ht="43.15" customHeight="1" x14ac:dyDescent="0.25">
      <c r="A26" s="130" t="s">
        <v>181</v>
      </c>
      <c r="B26" s="124" t="s">
        <v>182</v>
      </c>
      <c r="C26" s="126" t="s">
        <v>165</v>
      </c>
      <c r="D26" s="127" t="s">
        <v>155</v>
      </c>
      <c r="E26" s="78">
        <v>8</v>
      </c>
      <c r="F26" s="79"/>
      <c r="G26" s="80" t="s">
        <v>183</v>
      </c>
      <c r="H26" s="84" t="s">
        <v>179</v>
      </c>
      <c r="I26" s="78">
        <v>3</v>
      </c>
      <c r="J26" s="81" t="s">
        <v>143</v>
      </c>
      <c r="K26" s="78">
        <v>7</v>
      </c>
      <c r="L26" s="78">
        <f t="shared" si="0"/>
        <v>168</v>
      </c>
      <c r="M26" s="81" t="s">
        <v>180</v>
      </c>
      <c r="N26" s="81"/>
      <c r="O26" s="82"/>
      <c r="P26" s="81"/>
      <c r="Q26" s="81"/>
      <c r="R26" s="81"/>
      <c r="S26" s="81"/>
      <c r="T26" s="81"/>
      <c r="U26" s="81"/>
    </row>
    <row r="27" spans="1:21" s="83" customFormat="1" ht="43.15" customHeight="1" x14ac:dyDescent="0.25">
      <c r="A27" s="131"/>
      <c r="B27" s="125"/>
      <c r="C27" s="126"/>
      <c r="D27" s="128"/>
      <c r="E27" s="78">
        <v>8</v>
      </c>
      <c r="F27" s="79"/>
      <c r="G27" s="80" t="s">
        <v>184</v>
      </c>
      <c r="H27" s="84" t="s">
        <v>179</v>
      </c>
      <c r="I27" s="78">
        <v>2</v>
      </c>
      <c r="J27" s="81" t="s">
        <v>143</v>
      </c>
      <c r="K27" s="78">
        <v>7</v>
      </c>
      <c r="L27" s="78">
        <f t="shared" si="0"/>
        <v>112</v>
      </c>
      <c r="M27" s="81" t="s">
        <v>180</v>
      </c>
      <c r="N27" s="81"/>
      <c r="O27" s="82"/>
      <c r="P27" s="81"/>
      <c r="Q27" s="81"/>
      <c r="R27" s="81"/>
      <c r="S27" s="81"/>
      <c r="T27" s="81"/>
      <c r="U27" s="81"/>
    </row>
    <row r="28" spans="1:21" s="83" customFormat="1" ht="42" customHeight="1" x14ac:dyDescent="0.25">
      <c r="A28" s="131"/>
      <c r="B28" s="125"/>
      <c r="C28" s="126"/>
      <c r="D28" s="128"/>
      <c r="E28" s="78">
        <v>8</v>
      </c>
      <c r="F28" s="79"/>
      <c r="G28" s="80" t="s">
        <v>150</v>
      </c>
      <c r="H28" s="84" t="s">
        <v>179</v>
      </c>
      <c r="I28" s="78">
        <v>2</v>
      </c>
      <c r="J28" s="81" t="s">
        <v>143</v>
      </c>
      <c r="K28" s="78">
        <v>7</v>
      </c>
      <c r="L28" s="78">
        <f t="shared" si="0"/>
        <v>112</v>
      </c>
      <c r="M28" s="81" t="s">
        <v>152</v>
      </c>
      <c r="N28" s="81"/>
      <c r="O28" s="82"/>
      <c r="P28" s="81"/>
      <c r="Q28" s="81"/>
      <c r="R28" s="81"/>
      <c r="S28" s="81"/>
      <c r="T28" s="81"/>
      <c r="U28" s="81"/>
    </row>
    <row r="29" spans="1:21" s="83" customFormat="1" ht="42" customHeight="1" x14ac:dyDescent="0.25">
      <c r="A29" s="131"/>
      <c r="B29" s="125"/>
      <c r="C29" s="132" t="s">
        <v>172</v>
      </c>
      <c r="D29" s="135" t="s">
        <v>149</v>
      </c>
      <c r="E29" s="85">
        <v>9</v>
      </c>
      <c r="F29" s="79"/>
      <c r="G29" s="80" t="s">
        <v>167</v>
      </c>
      <c r="H29" s="81" t="s">
        <v>151</v>
      </c>
      <c r="I29" s="78">
        <v>2</v>
      </c>
      <c r="J29" s="81" t="s">
        <v>143</v>
      </c>
      <c r="K29" s="78">
        <v>7</v>
      </c>
      <c r="L29" s="78">
        <f t="shared" si="0"/>
        <v>126</v>
      </c>
      <c r="M29" s="81" t="s">
        <v>185</v>
      </c>
      <c r="N29" s="81"/>
      <c r="O29" s="82"/>
      <c r="P29" s="81"/>
      <c r="Q29" s="81"/>
      <c r="R29" s="81"/>
      <c r="S29" s="81"/>
      <c r="T29" s="81"/>
      <c r="U29" s="81"/>
    </row>
    <row r="30" spans="1:21" s="83" customFormat="1" ht="42" customHeight="1" x14ac:dyDescent="0.25">
      <c r="A30" s="131"/>
      <c r="B30" s="125"/>
      <c r="C30" s="133"/>
      <c r="D30" s="135"/>
      <c r="E30" s="85">
        <v>9</v>
      </c>
      <c r="F30" s="79"/>
      <c r="G30" s="80" t="s">
        <v>150</v>
      </c>
      <c r="H30" s="81" t="s">
        <v>171</v>
      </c>
      <c r="I30" s="78">
        <v>2</v>
      </c>
      <c r="J30" s="81" t="s">
        <v>143</v>
      </c>
      <c r="K30" s="78">
        <v>7</v>
      </c>
      <c r="L30" s="78">
        <f t="shared" si="0"/>
        <v>126</v>
      </c>
      <c r="M30" s="81" t="s">
        <v>152</v>
      </c>
      <c r="N30" s="81"/>
      <c r="O30" s="82"/>
      <c r="P30" s="81"/>
      <c r="Q30" s="81"/>
      <c r="R30" s="81"/>
      <c r="S30" s="81"/>
      <c r="T30" s="81"/>
      <c r="U30" s="81"/>
    </row>
    <row r="31" spans="1:21" s="83" customFormat="1" ht="42" customHeight="1" x14ac:dyDescent="0.25">
      <c r="A31" s="131"/>
      <c r="B31" s="125"/>
      <c r="C31" s="133"/>
      <c r="D31" s="135" t="s">
        <v>186</v>
      </c>
      <c r="E31" s="85">
        <v>8</v>
      </c>
      <c r="F31" s="79"/>
      <c r="G31" s="80" t="s">
        <v>187</v>
      </c>
      <c r="H31" s="81" t="s">
        <v>188</v>
      </c>
      <c r="I31" s="78">
        <v>3</v>
      </c>
      <c r="J31" s="81" t="s">
        <v>143</v>
      </c>
      <c r="K31" s="78">
        <v>7</v>
      </c>
      <c r="L31" s="78">
        <f t="shared" si="0"/>
        <v>168</v>
      </c>
      <c r="M31" s="81" t="s">
        <v>185</v>
      </c>
      <c r="N31" s="81"/>
      <c r="O31" s="82"/>
      <c r="P31" s="81"/>
      <c r="Q31" s="81"/>
      <c r="R31" s="81"/>
      <c r="S31" s="81"/>
      <c r="T31" s="81"/>
      <c r="U31" s="81"/>
    </row>
    <row r="32" spans="1:21" s="83" customFormat="1" ht="42" customHeight="1" x14ac:dyDescent="0.25">
      <c r="A32" s="131"/>
      <c r="B32" s="125"/>
      <c r="C32" s="134"/>
      <c r="D32" s="135"/>
      <c r="E32" s="85">
        <v>8</v>
      </c>
      <c r="F32" s="79"/>
      <c r="G32" s="80" t="s">
        <v>189</v>
      </c>
      <c r="H32" s="81" t="s">
        <v>188</v>
      </c>
      <c r="I32" s="78">
        <v>3</v>
      </c>
      <c r="J32" s="81" t="s">
        <v>143</v>
      </c>
      <c r="K32" s="78">
        <v>7</v>
      </c>
      <c r="L32" s="78">
        <f t="shared" si="0"/>
        <v>168</v>
      </c>
      <c r="M32" s="81" t="s">
        <v>152</v>
      </c>
      <c r="N32" s="81"/>
      <c r="O32" s="82"/>
      <c r="P32" s="81"/>
      <c r="Q32" s="81"/>
      <c r="R32" s="81"/>
      <c r="S32" s="81"/>
      <c r="T32" s="81"/>
      <c r="U32" s="81"/>
    </row>
    <row r="33" spans="1:21" s="83" customFormat="1" ht="43.15" customHeight="1" x14ac:dyDescent="0.25">
      <c r="A33" s="140" t="s">
        <v>190</v>
      </c>
      <c r="B33" s="142" t="s">
        <v>191</v>
      </c>
      <c r="C33" s="144" t="s">
        <v>165</v>
      </c>
      <c r="D33" s="94" t="s">
        <v>166</v>
      </c>
      <c r="E33" s="95">
        <v>8</v>
      </c>
      <c r="F33" s="96"/>
      <c r="G33" s="97" t="s">
        <v>183</v>
      </c>
      <c r="H33" s="98" t="s">
        <v>188</v>
      </c>
      <c r="I33" s="95">
        <v>3</v>
      </c>
      <c r="J33" s="98" t="s">
        <v>143</v>
      </c>
      <c r="K33" s="95">
        <v>7</v>
      </c>
      <c r="L33" s="95">
        <f t="shared" si="0"/>
        <v>168</v>
      </c>
      <c r="M33" s="98"/>
      <c r="N33" s="98"/>
      <c r="O33" s="99"/>
      <c r="P33" s="98"/>
      <c r="Q33" s="98"/>
      <c r="R33" s="98"/>
      <c r="S33" s="98"/>
      <c r="T33" s="98"/>
      <c r="U33" s="98"/>
    </row>
    <row r="34" spans="1:21" s="83" customFormat="1" ht="43.15" customHeight="1" x14ac:dyDescent="0.25">
      <c r="A34" s="141"/>
      <c r="B34" s="143"/>
      <c r="C34" s="144"/>
      <c r="D34" s="97" t="s">
        <v>192</v>
      </c>
      <c r="E34" s="95">
        <v>9</v>
      </c>
      <c r="F34" s="96"/>
      <c r="G34" s="97" t="s">
        <v>193</v>
      </c>
      <c r="H34" s="98" t="s">
        <v>188</v>
      </c>
      <c r="I34" s="95">
        <v>3</v>
      </c>
      <c r="J34" s="98" t="s">
        <v>143</v>
      </c>
      <c r="K34" s="95">
        <v>7</v>
      </c>
      <c r="L34" s="95">
        <f t="shared" si="0"/>
        <v>189</v>
      </c>
      <c r="M34" s="98"/>
      <c r="N34" s="98"/>
      <c r="O34" s="99"/>
      <c r="P34" s="98"/>
      <c r="Q34" s="98"/>
      <c r="R34" s="98"/>
      <c r="S34" s="98"/>
      <c r="T34" s="98"/>
      <c r="U34" s="98"/>
    </row>
    <row r="35" spans="1:21" s="83" customFormat="1" ht="42" customHeight="1" x14ac:dyDescent="0.25">
      <c r="A35" s="141"/>
      <c r="B35" s="143"/>
      <c r="C35" s="144"/>
      <c r="D35" s="97" t="s">
        <v>194</v>
      </c>
      <c r="E35" s="95">
        <v>9</v>
      </c>
      <c r="F35" s="96"/>
      <c r="G35" s="97" t="s">
        <v>195</v>
      </c>
      <c r="H35" s="98" t="s">
        <v>196</v>
      </c>
      <c r="I35" s="95">
        <v>2</v>
      </c>
      <c r="J35" s="98" t="s">
        <v>143</v>
      </c>
      <c r="K35" s="95">
        <v>7</v>
      </c>
      <c r="L35" s="95">
        <f t="shared" si="0"/>
        <v>126</v>
      </c>
      <c r="M35" s="98"/>
      <c r="N35" s="98"/>
      <c r="O35" s="99"/>
      <c r="P35" s="98"/>
      <c r="Q35" s="98"/>
      <c r="R35" s="98"/>
      <c r="S35" s="98"/>
      <c r="T35" s="98"/>
      <c r="U35" s="98"/>
    </row>
    <row r="36" spans="1:21" s="83" customFormat="1" ht="42" customHeight="1" x14ac:dyDescent="0.25">
      <c r="A36" s="141"/>
      <c r="B36" s="143"/>
      <c r="C36" s="136" t="s">
        <v>172</v>
      </c>
      <c r="D36" s="139" t="s">
        <v>149</v>
      </c>
      <c r="E36" s="100">
        <v>9</v>
      </c>
      <c r="F36" s="96"/>
      <c r="G36" s="97" t="s">
        <v>167</v>
      </c>
      <c r="H36" s="98" t="s">
        <v>151</v>
      </c>
      <c r="I36" s="95">
        <v>2</v>
      </c>
      <c r="J36" s="98" t="s">
        <v>143</v>
      </c>
      <c r="K36" s="95">
        <v>7</v>
      </c>
      <c r="L36" s="95">
        <f t="shared" si="0"/>
        <v>126</v>
      </c>
      <c r="M36" s="98"/>
      <c r="N36" s="98"/>
      <c r="O36" s="99"/>
      <c r="P36" s="98"/>
      <c r="Q36" s="98"/>
      <c r="R36" s="98"/>
      <c r="S36" s="98"/>
      <c r="T36" s="98"/>
      <c r="U36" s="98"/>
    </row>
    <row r="37" spans="1:21" s="83" customFormat="1" ht="42" customHeight="1" x14ac:dyDescent="0.25">
      <c r="A37" s="141"/>
      <c r="B37" s="143"/>
      <c r="C37" s="137"/>
      <c r="D37" s="139"/>
      <c r="E37" s="100">
        <v>9</v>
      </c>
      <c r="F37" s="96"/>
      <c r="G37" s="97" t="s">
        <v>150</v>
      </c>
      <c r="H37" s="98" t="s">
        <v>171</v>
      </c>
      <c r="I37" s="95">
        <v>2</v>
      </c>
      <c r="J37" s="98" t="s">
        <v>143</v>
      </c>
      <c r="K37" s="95">
        <v>7</v>
      </c>
      <c r="L37" s="95">
        <f t="shared" si="0"/>
        <v>126</v>
      </c>
      <c r="M37" s="98" t="s">
        <v>152</v>
      </c>
      <c r="N37" s="98"/>
      <c r="O37" s="99"/>
      <c r="P37" s="98"/>
      <c r="Q37" s="98"/>
      <c r="R37" s="98"/>
      <c r="S37" s="98"/>
      <c r="T37" s="98"/>
      <c r="U37" s="98"/>
    </row>
    <row r="38" spans="1:21" s="83" customFormat="1" ht="42" customHeight="1" x14ac:dyDescent="0.25">
      <c r="A38" s="141"/>
      <c r="B38" s="143"/>
      <c r="C38" s="137"/>
      <c r="D38" s="139" t="s">
        <v>186</v>
      </c>
      <c r="E38" s="100">
        <v>8</v>
      </c>
      <c r="F38" s="96"/>
      <c r="G38" s="97" t="s">
        <v>187</v>
      </c>
      <c r="H38" s="98" t="s">
        <v>188</v>
      </c>
      <c r="I38" s="95">
        <v>3</v>
      </c>
      <c r="J38" s="98" t="s">
        <v>143</v>
      </c>
      <c r="K38" s="95">
        <v>7</v>
      </c>
      <c r="L38" s="95">
        <f t="shared" si="0"/>
        <v>168</v>
      </c>
      <c r="M38" s="98"/>
      <c r="N38" s="98"/>
      <c r="O38" s="99"/>
      <c r="P38" s="98"/>
      <c r="Q38" s="98"/>
      <c r="R38" s="98"/>
      <c r="S38" s="98"/>
      <c r="T38" s="98"/>
      <c r="U38" s="98"/>
    </row>
    <row r="39" spans="1:21" s="83" customFormat="1" ht="42" customHeight="1" x14ac:dyDescent="0.25">
      <c r="A39" s="141"/>
      <c r="B39" s="143"/>
      <c r="C39" s="137"/>
      <c r="D39" s="139"/>
      <c r="E39" s="100">
        <v>8</v>
      </c>
      <c r="F39" s="96"/>
      <c r="G39" s="97" t="s">
        <v>189</v>
      </c>
      <c r="H39" s="98" t="s">
        <v>188</v>
      </c>
      <c r="I39" s="95">
        <v>3</v>
      </c>
      <c r="J39" s="98" t="s">
        <v>143</v>
      </c>
      <c r="K39" s="95">
        <v>7</v>
      </c>
      <c r="L39" s="95">
        <f t="shared" si="0"/>
        <v>168</v>
      </c>
      <c r="M39" s="98" t="s">
        <v>152</v>
      </c>
      <c r="N39" s="98"/>
      <c r="O39" s="99"/>
      <c r="P39" s="98"/>
      <c r="Q39" s="98"/>
      <c r="R39" s="98"/>
      <c r="S39" s="98"/>
      <c r="T39" s="98"/>
      <c r="U39" s="98"/>
    </row>
    <row r="40" spans="1:21" s="83" customFormat="1" ht="43.15" customHeight="1" x14ac:dyDescent="0.25">
      <c r="A40" s="147" t="s">
        <v>197</v>
      </c>
      <c r="B40" s="148" t="s">
        <v>191</v>
      </c>
      <c r="C40" s="144" t="s">
        <v>165</v>
      </c>
      <c r="D40" s="94" t="s">
        <v>166</v>
      </c>
      <c r="E40" s="95">
        <v>8</v>
      </c>
      <c r="F40" s="96"/>
      <c r="G40" s="97" t="s">
        <v>183</v>
      </c>
      <c r="H40" s="98" t="s">
        <v>188</v>
      </c>
      <c r="I40" s="95">
        <v>3</v>
      </c>
      <c r="J40" s="98" t="s">
        <v>143</v>
      </c>
      <c r="K40" s="95">
        <v>7</v>
      </c>
      <c r="L40" s="95">
        <f t="shared" si="0"/>
        <v>168</v>
      </c>
      <c r="M40" s="98"/>
      <c r="N40" s="98"/>
      <c r="O40" s="99"/>
      <c r="P40" s="98"/>
      <c r="Q40" s="98"/>
      <c r="R40" s="98"/>
      <c r="S40" s="98"/>
      <c r="T40" s="98"/>
      <c r="U40" s="98"/>
    </row>
    <row r="41" spans="1:21" s="83" customFormat="1" ht="43.15" customHeight="1" x14ac:dyDescent="0.25">
      <c r="A41" s="147"/>
      <c r="B41" s="148"/>
      <c r="C41" s="144"/>
      <c r="D41" s="97" t="s">
        <v>192</v>
      </c>
      <c r="E41" s="95">
        <v>9</v>
      </c>
      <c r="F41" s="96"/>
      <c r="G41" s="97" t="s">
        <v>193</v>
      </c>
      <c r="H41" s="98" t="s">
        <v>188</v>
      </c>
      <c r="I41" s="95">
        <v>3</v>
      </c>
      <c r="J41" s="98" t="s">
        <v>143</v>
      </c>
      <c r="K41" s="95">
        <v>7</v>
      </c>
      <c r="L41" s="95">
        <f t="shared" si="0"/>
        <v>189</v>
      </c>
      <c r="M41" s="98"/>
      <c r="N41" s="98"/>
      <c r="O41" s="99"/>
      <c r="P41" s="98"/>
      <c r="Q41" s="98"/>
      <c r="R41" s="98"/>
      <c r="S41" s="98"/>
      <c r="T41" s="98"/>
      <c r="U41" s="98"/>
    </row>
    <row r="42" spans="1:21" s="83" customFormat="1" ht="43.15" customHeight="1" x14ac:dyDescent="0.25">
      <c r="A42" s="147"/>
      <c r="B42" s="148"/>
      <c r="C42" s="144"/>
      <c r="D42" s="97" t="s">
        <v>194</v>
      </c>
      <c r="E42" s="95">
        <v>9</v>
      </c>
      <c r="F42" s="96"/>
      <c r="G42" s="97" t="s">
        <v>195</v>
      </c>
      <c r="H42" s="98" t="s">
        <v>196</v>
      </c>
      <c r="I42" s="95">
        <v>2</v>
      </c>
      <c r="J42" s="98" t="s">
        <v>143</v>
      </c>
      <c r="K42" s="95">
        <v>7</v>
      </c>
      <c r="L42" s="95">
        <f t="shared" si="0"/>
        <v>126</v>
      </c>
      <c r="M42" s="98"/>
      <c r="N42" s="98"/>
      <c r="O42" s="99"/>
      <c r="P42" s="98"/>
      <c r="Q42" s="98"/>
      <c r="R42" s="98"/>
      <c r="S42" s="98"/>
      <c r="T42" s="98"/>
      <c r="U42" s="98"/>
    </row>
    <row r="43" spans="1:21" s="83" customFormat="1" ht="43.15" customHeight="1" x14ac:dyDescent="0.25">
      <c r="A43" s="147"/>
      <c r="B43" s="149"/>
      <c r="C43" s="150" t="s">
        <v>198</v>
      </c>
      <c r="D43" s="136" t="s">
        <v>166</v>
      </c>
      <c r="E43" s="95">
        <v>6</v>
      </c>
      <c r="F43" s="96"/>
      <c r="G43" s="97" t="s">
        <v>199</v>
      </c>
      <c r="H43" s="98" t="s">
        <v>188</v>
      </c>
      <c r="I43" s="95">
        <v>2</v>
      </c>
      <c r="J43" s="98" t="s">
        <v>143</v>
      </c>
      <c r="K43" s="95">
        <v>7</v>
      </c>
      <c r="L43" s="95">
        <f t="shared" si="0"/>
        <v>84</v>
      </c>
      <c r="M43" s="98"/>
      <c r="N43" s="98"/>
      <c r="O43" s="99"/>
      <c r="P43" s="98"/>
      <c r="Q43" s="98"/>
      <c r="R43" s="98"/>
      <c r="S43" s="98"/>
      <c r="T43" s="98"/>
      <c r="U43" s="98"/>
    </row>
    <row r="44" spans="1:21" s="83" customFormat="1" ht="43.15" customHeight="1" x14ac:dyDescent="0.25">
      <c r="A44" s="147"/>
      <c r="B44" s="149"/>
      <c r="C44" s="144"/>
      <c r="D44" s="137"/>
      <c r="E44" s="95">
        <v>6</v>
      </c>
      <c r="F44" s="96"/>
      <c r="G44" s="97" t="s">
        <v>200</v>
      </c>
      <c r="H44" s="101" t="s">
        <v>201</v>
      </c>
      <c r="I44" s="95">
        <v>2</v>
      </c>
      <c r="J44" s="98" t="s">
        <v>143</v>
      </c>
      <c r="K44" s="95">
        <v>7</v>
      </c>
      <c r="L44" s="95">
        <f t="shared" si="0"/>
        <v>84</v>
      </c>
      <c r="M44" s="98"/>
      <c r="N44" s="98"/>
      <c r="O44" s="99"/>
      <c r="P44" s="98"/>
      <c r="Q44" s="98"/>
      <c r="R44" s="98"/>
      <c r="S44" s="98"/>
      <c r="T44" s="98"/>
      <c r="U44" s="98"/>
    </row>
    <row r="45" spans="1:21" s="83" customFormat="1" ht="42" customHeight="1" x14ac:dyDescent="0.25">
      <c r="A45" s="147"/>
      <c r="B45" s="149"/>
      <c r="C45" s="144"/>
      <c r="D45" s="138"/>
      <c r="E45" s="95">
        <v>6</v>
      </c>
      <c r="F45" s="96"/>
      <c r="G45" s="97" t="s">
        <v>202</v>
      </c>
      <c r="H45" s="101" t="s">
        <v>203</v>
      </c>
      <c r="I45" s="95">
        <v>2</v>
      </c>
      <c r="J45" s="98" t="s">
        <v>143</v>
      </c>
      <c r="K45" s="95">
        <v>7</v>
      </c>
      <c r="L45" s="95">
        <f t="shared" si="0"/>
        <v>84</v>
      </c>
      <c r="M45" s="98"/>
      <c r="N45" s="98"/>
      <c r="O45" s="99"/>
      <c r="P45" s="98"/>
      <c r="Q45" s="98"/>
      <c r="R45" s="98"/>
      <c r="S45" s="98"/>
      <c r="T45" s="98"/>
      <c r="U45" s="98"/>
    </row>
    <row r="46" spans="1:21" s="83" customFormat="1" ht="42" customHeight="1" x14ac:dyDescent="0.25">
      <c r="A46" s="147"/>
      <c r="B46" s="149"/>
      <c r="C46" s="136" t="s">
        <v>172</v>
      </c>
      <c r="D46" s="139" t="s">
        <v>149</v>
      </c>
      <c r="E46" s="100">
        <v>9</v>
      </c>
      <c r="F46" s="96"/>
      <c r="G46" s="97" t="s">
        <v>167</v>
      </c>
      <c r="H46" s="98" t="s">
        <v>151</v>
      </c>
      <c r="I46" s="95">
        <v>2</v>
      </c>
      <c r="J46" s="98" t="s">
        <v>143</v>
      </c>
      <c r="K46" s="95">
        <v>7</v>
      </c>
      <c r="L46" s="95">
        <f t="shared" si="0"/>
        <v>126</v>
      </c>
      <c r="M46" s="98"/>
      <c r="N46" s="98"/>
      <c r="O46" s="99"/>
      <c r="P46" s="98"/>
      <c r="Q46" s="98"/>
      <c r="R46" s="98"/>
      <c r="S46" s="98"/>
      <c r="T46" s="98"/>
      <c r="U46" s="98"/>
    </row>
    <row r="47" spans="1:21" s="83" customFormat="1" ht="42" customHeight="1" x14ac:dyDescent="0.25">
      <c r="A47" s="147"/>
      <c r="B47" s="149"/>
      <c r="C47" s="137"/>
      <c r="D47" s="139"/>
      <c r="E47" s="100">
        <v>9</v>
      </c>
      <c r="F47" s="96"/>
      <c r="G47" s="97" t="s">
        <v>150</v>
      </c>
      <c r="H47" s="98" t="s">
        <v>171</v>
      </c>
      <c r="I47" s="95">
        <v>2</v>
      </c>
      <c r="J47" s="98" t="s">
        <v>143</v>
      </c>
      <c r="K47" s="95">
        <v>7</v>
      </c>
      <c r="L47" s="95">
        <f t="shared" si="0"/>
        <v>126</v>
      </c>
      <c r="M47" s="98" t="s">
        <v>152</v>
      </c>
      <c r="N47" s="98"/>
      <c r="O47" s="99"/>
      <c r="P47" s="98"/>
      <c r="Q47" s="98"/>
      <c r="R47" s="98"/>
      <c r="S47" s="98"/>
      <c r="T47" s="98"/>
      <c r="U47" s="98"/>
    </row>
    <row r="48" spans="1:21" s="83" customFormat="1" ht="42" customHeight="1" x14ac:dyDescent="0.25">
      <c r="A48" s="147"/>
      <c r="B48" s="149"/>
      <c r="C48" s="137"/>
      <c r="D48" s="139" t="s">
        <v>186</v>
      </c>
      <c r="E48" s="100">
        <v>8</v>
      </c>
      <c r="F48" s="96"/>
      <c r="G48" s="97" t="s">
        <v>187</v>
      </c>
      <c r="H48" s="98" t="s">
        <v>188</v>
      </c>
      <c r="I48" s="95">
        <v>3</v>
      </c>
      <c r="J48" s="98" t="s">
        <v>143</v>
      </c>
      <c r="K48" s="95">
        <v>7</v>
      </c>
      <c r="L48" s="95">
        <f t="shared" si="0"/>
        <v>168</v>
      </c>
      <c r="M48" s="98"/>
      <c r="N48" s="98"/>
      <c r="O48" s="99"/>
      <c r="P48" s="98"/>
      <c r="Q48" s="98"/>
      <c r="R48" s="98"/>
      <c r="S48" s="98"/>
      <c r="T48" s="98"/>
      <c r="U48" s="98"/>
    </row>
    <row r="49" spans="1:21" s="83" customFormat="1" ht="42" customHeight="1" x14ac:dyDescent="0.25">
      <c r="A49" s="140"/>
      <c r="B49" s="142"/>
      <c r="C49" s="137"/>
      <c r="D49" s="139"/>
      <c r="E49" s="100">
        <v>8</v>
      </c>
      <c r="F49" s="96"/>
      <c r="G49" s="97" t="s">
        <v>189</v>
      </c>
      <c r="H49" s="98" t="s">
        <v>188</v>
      </c>
      <c r="I49" s="95">
        <v>3</v>
      </c>
      <c r="J49" s="98" t="s">
        <v>143</v>
      </c>
      <c r="K49" s="95">
        <v>7</v>
      </c>
      <c r="L49" s="95">
        <f t="shared" si="0"/>
        <v>168</v>
      </c>
      <c r="M49" s="98"/>
      <c r="N49" s="98"/>
      <c r="O49" s="99"/>
      <c r="P49" s="98"/>
      <c r="Q49" s="98"/>
      <c r="R49" s="98"/>
      <c r="S49" s="98"/>
      <c r="T49" s="98"/>
      <c r="U49" s="98"/>
    </row>
    <row r="50" spans="1:21" s="83" customFormat="1" ht="43.15" customHeight="1" x14ac:dyDescent="0.25">
      <c r="A50" s="151" t="s">
        <v>204</v>
      </c>
      <c r="B50" s="152" t="s">
        <v>205</v>
      </c>
      <c r="C50" s="153" t="s">
        <v>165</v>
      </c>
      <c r="D50" s="94" t="s">
        <v>166</v>
      </c>
      <c r="E50" s="95">
        <v>8</v>
      </c>
      <c r="F50" s="96"/>
      <c r="G50" s="97" t="s">
        <v>183</v>
      </c>
      <c r="H50" s="98" t="s">
        <v>188</v>
      </c>
      <c r="I50" s="95">
        <v>3</v>
      </c>
      <c r="J50" s="98" t="s">
        <v>143</v>
      </c>
      <c r="K50" s="95">
        <v>7</v>
      </c>
      <c r="L50" s="95">
        <f t="shared" si="0"/>
        <v>168</v>
      </c>
      <c r="M50" s="98"/>
      <c r="N50" s="98"/>
      <c r="O50" s="99"/>
      <c r="P50" s="98"/>
      <c r="Q50" s="98"/>
      <c r="R50" s="98"/>
      <c r="S50" s="98"/>
      <c r="T50" s="98"/>
      <c r="U50" s="98"/>
    </row>
    <row r="51" spans="1:21" s="83" customFormat="1" ht="42" customHeight="1" x14ac:dyDescent="0.25">
      <c r="A51" s="151"/>
      <c r="B51" s="152"/>
      <c r="C51" s="153"/>
      <c r="D51" s="97" t="s">
        <v>192</v>
      </c>
      <c r="E51" s="95">
        <v>9</v>
      </c>
      <c r="F51" s="96"/>
      <c r="G51" s="97" t="s">
        <v>193</v>
      </c>
      <c r="H51" s="98" t="s">
        <v>188</v>
      </c>
      <c r="I51" s="95">
        <v>3</v>
      </c>
      <c r="J51" s="98" t="s">
        <v>143</v>
      </c>
      <c r="K51" s="95">
        <v>7</v>
      </c>
      <c r="L51" s="95">
        <f t="shared" si="0"/>
        <v>189</v>
      </c>
      <c r="M51" s="98"/>
      <c r="N51" s="98"/>
      <c r="O51" s="99"/>
      <c r="P51" s="98"/>
      <c r="Q51" s="98"/>
      <c r="R51" s="98"/>
      <c r="S51" s="98"/>
      <c r="T51" s="98"/>
      <c r="U51" s="98"/>
    </row>
    <row r="52" spans="1:21" s="83" customFormat="1" ht="42" customHeight="1" x14ac:dyDescent="0.25">
      <c r="A52" s="151"/>
      <c r="B52" s="152"/>
      <c r="C52" s="153"/>
      <c r="D52" s="97" t="s">
        <v>194</v>
      </c>
      <c r="E52" s="95">
        <v>6</v>
      </c>
      <c r="F52" s="96"/>
      <c r="G52" s="97" t="s">
        <v>195</v>
      </c>
      <c r="H52" s="98" t="s">
        <v>196</v>
      </c>
      <c r="I52" s="95">
        <v>2</v>
      </c>
      <c r="J52" s="98" t="s">
        <v>143</v>
      </c>
      <c r="K52" s="95">
        <v>7</v>
      </c>
      <c r="L52" s="95">
        <f t="shared" si="0"/>
        <v>84</v>
      </c>
      <c r="M52" s="98"/>
      <c r="N52" s="98"/>
      <c r="O52" s="99"/>
      <c r="P52" s="98"/>
      <c r="Q52" s="98"/>
      <c r="R52" s="98"/>
      <c r="S52" s="98"/>
      <c r="T52" s="98"/>
      <c r="U52" s="98"/>
    </row>
    <row r="53" spans="1:21" s="83" customFormat="1" ht="42" customHeight="1" x14ac:dyDescent="0.25">
      <c r="A53" s="151"/>
      <c r="B53" s="152"/>
      <c r="C53" s="154" t="s">
        <v>206</v>
      </c>
      <c r="D53" s="102" t="s">
        <v>207</v>
      </c>
      <c r="E53" s="95">
        <v>6</v>
      </c>
      <c r="F53" s="96"/>
      <c r="G53" s="97" t="s">
        <v>208</v>
      </c>
      <c r="H53" s="98" t="s">
        <v>188</v>
      </c>
      <c r="I53" s="95">
        <v>2</v>
      </c>
      <c r="J53" s="98" t="s">
        <v>143</v>
      </c>
      <c r="K53" s="95">
        <v>7</v>
      </c>
      <c r="L53" s="95">
        <f t="shared" si="0"/>
        <v>84</v>
      </c>
      <c r="M53" s="98"/>
      <c r="N53" s="98"/>
      <c r="O53" s="99"/>
      <c r="P53" s="98"/>
      <c r="Q53" s="98"/>
      <c r="R53" s="98"/>
      <c r="S53" s="98"/>
      <c r="T53" s="98"/>
      <c r="U53" s="98"/>
    </row>
    <row r="54" spans="1:21" s="83" customFormat="1" ht="42" customHeight="1" x14ac:dyDescent="0.25">
      <c r="A54" s="151"/>
      <c r="B54" s="152"/>
      <c r="C54" s="153"/>
      <c r="D54" s="97" t="s">
        <v>198</v>
      </c>
      <c r="E54" s="95">
        <v>6</v>
      </c>
      <c r="F54" s="96"/>
      <c r="G54" s="97" t="s">
        <v>209</v>
      </c>
      <c r="H54" s="98" t="s">
        <v>188</v>
      </c>
      <c r="I54" s="95">
        <v>2</v>
      </c>
      <c r="J54" s="98" t="s">
        <v>143</v>
      </c>
      <c r="K54" s="95">
        <v>6</v>
      </c>
      <c r="L54" s="95">
        <f t="shared" si="0"/>
        <v>72</v>
      </c>
      <c r="M54" s="98"/>
      <c r="N54" s="98"/>
      <c r="O54" s="99"/>
      <c r="P54" s="98"/>
      <c r="Q54" s="98"/>
      <c r="R54" s="98"/>
      <c r="S54" s="98"/>
      <c r="T54" s="98"/>
      <c r="U54" s="98"/>
    </row>
    <row r="55" spans="1:21" s="83" customFormat="1" ht="42" customHeight="1" x14ac:dyDescent="0.25">
      <c r="A55" s="151"/>
      <c r="B55" s="152"/>
      <c r="C55" s="154" t="s">
        <v>210</v>
      </c>
      <c r="D55" s="102" t="s">
        <v>207</v>
      </c>
      <c r="E55" s="95">
        <v>4</v>
      </c>
      <c r="F55" s="96"/>
      <c r="G55" s="97" t="s">
        <v>211</v>
      </c>
      <c r="H55" s="98" t="s">
        <v>188</v>
      </c>
      <c r="I55" s="95">
        <v>2</v>
      </c>
      <c r="J55" s="98" t="s">
        <v>143</v>
      </c>
      <c r="K55" s="95">
        <v>7</v>
      </c>
      <c r="L55" s="95">
        <f t="shared" si="0"/>
        <v>56</v>
      </c>
      <c r="M55" s="98"/>
      <c r="N55" s="98"/>
      <c r="O55" s="99"/>
      <c r="P55" s="98"/>
      <c r="Q55" s="98"/>
      <c r="R55" s="98"/>
      <c r="S55" s="98"/>
      <c r="T55" s="98"/>
      <c r="U55" s="98"/>
    </row>
    <row r="56" spans="1:21" s="83" customFormat="1" ht="42" customHeight="1" x14ac:dyDescent="0.25">
      <c r="A56" s="151"/>
      <c r="B56" s="152"/>
      <c r="C56" s="153"/>
      <c r="D56" s="97" t="s">
        <v>198</v>
      </c>
      <c r="E56" s="95">
        <v>4</v>
      </c>
      <c r="F56" s="96"/>
      <c r="G56" s="97" t="s">
        <v>208</v>
      </c>
      <c r="H56" s="98" t="s">
        <v>188</v>
      </c>
      <c r="I56" s="95">
        <v>2</v>
      </c>
      <c r="J56" s="98" t="s">
        <v>143</v>
      </c>
      <c r="K56" s="95">
        <v>7</v>
      </c>
      <c r="L56" s="95">
        <f t="shared" si="0"/>
        <v>56</v>
      </c>
      <c r="M56" s="98"/>
      <c r="N56" s="98"/>
      <c r="O56" s="99"/>
      <c r="P56" s="98"/>
      <c r="Q56" s="98"/>
      <c r="R56" s="98"/>
      <c r="S56" s="98"/>
      <c r="T56" s="98"/>
      <c r="U56" s="98"/>
    </row>
    <row r="57" spans="1:21" s="83" customFormat="1" ht="42" customHeight="1" x14ac:dyDescent="0.25">
      <c r="A57" s="151"/>
      <c r="B57" s="152"/>
      <c r="C57" s="155" t="s">
        <v>172</v>
      </c>
      <c r="D57" s="139" t="s">
        <v>149</v>
      </c>
      <c r="E57" s="95">
        <v>9</v>
      </c>
      <c r="F57" s="96"/>
      <c r="G57" s="97" t="s">
        <v>167</v>
      </c>
      <c r="H57" s="98" t="s">
        <v>151</v>
      </c>
      <c r="I57" s="95">
        <v>2</v>
      </c>
      <c r="J57" s="98" t="s">
        <v>143</v>
      </c>
      <c r="K57" s="95">
        <v>7</v>
      </c>
      <c r="L57" s="95">
        <f t="shared" si="0"/>
        <v>126</v>
      </c>
      <c r="M57" s="98"/>
      <c r="N57" s="98"/>
      <c r="O57" s="99"/>
      <c r="P57" s="98"/>
      <c r="Q57" s="98"/>
      <c r="R57" s="98"/>
      <c r="S57" s="98"/>
      <c r="T57" s="98"/>
      <c r="U57" s="98"/>
    </row>
    <row r="58" spans="1:21" s="83" customFormat="1" ht="42" customHeight="1" x14ac:dyDescent="0.25">
      <c r="A58" s="151"/>
      <c r="B58" s="152"/>
      <c r="C58" s="156"/>
      <c r="D58" s="139"/>
      <c r="E58" s="95">
        <v>9</v>
      </c>
      <c r="F58" s="96"/>
      <c r="G58" s="97" t="s">
        <v>150</v>
      </c>
      <c r="H58" s="98" t="s">
        <v>171</v>
      </c>
      <c r="I58" s="95">
        <v>2</v>
      </c>
      <c r="J58" s="98" t="s">
        <v>143</v>
      </c>
      <c r="K58" s="95">
        <v>7</v>
      </c>
      <c r="L58" s="95">
        <f t="shared" si="0"/>
        <v>126</v>
      </c>
      <c r="M58" s="98" t="s">
        <v>152</v>
      </c>
      <c r="N58" s="98"/>
      <c r="O58" s="99"/>
      <c r="P58" s="98"/>
      <c r="Q58" s="98"/>
      <c r="R58" s="98"/>
      <c r="S58" s="98"/>
      <c r="T58" s="98"/>
      <c r="U58" s="98"/>
    </row>
    <row r="59" spans="1:21" s="83" customFormat="1" ht="43.15" customHeight="1" x14ac:dyDescent="0.25">
      <c r="A59" s="151"/>
      <c r="B59" s="152"/>
      <c r="C59" s="156"/>
      <c r="D59" s="139" t="s">
        <v>186</v>
      </c>
      <c r="E59" s="95">
        <v>8</v>
      </c>
      <c r="F59" s="96"/>
      <c r="G59" s="97" t="s">
        <v>187</v>
      </c>
      <c r="H59" s="98" t="s">
        <v>188</v>
      </c>
      <c r="I59" s="95">
        <v>3</v>
      </c>
      <c r="J59" s="98" t="s">
        <v>143</v>
      </c>
      <c r="K59" s="95">
        <v>7</v>
      </c>
      <c r="L59" s="95">
        <f t="shared" si="0"/>
        <v>168</v>
      </c>
      <c r="M59" s="98"/>
      <c r="N59" s="98"/>
      <c r="O59" s="99"/>
      <c r="P59" s="98"/>
      <c r="Q59" s="98"/>
      <c r="R59" s="98"/>
      <c r="S59" s="98"/>
      <c r="T59" s="98"/>
      <c r="U59" s="98"/>
    </row>
    <row r="60" spans="1:21" s="83" customFormat="1" ht="42" customHeight="1" x14ac:dyDescent="0.25">
      <c r="A60" s="151"/>
      <c r="B60" s="152"/>
      <c r="C60" s="156"/>
      <c r="D60" s="139"/>
      <c r="E60" s="95">
        <v>8</v>
      </c>
      <c r="F60" s="96"/>
      <c r="G60" s="97" t="s">
        <v>189</v>
      </c>
      <c r="H60" s="98" t="s">
        <v>188</v>
      </c>
      <c r="I60" s="95">
        <v>3</v>
      </c>
      <c r="J60" s="98" t="s">
        <v>143</v>
      </c>
      <c r="K60" s="95">
        <v>7</v>
      </c>
      <c r="L60" s="95">
        <f t="shared" si="0"/>
        <v>168</v>
      </c>
      <c r="M60" s="98"/>
      <c r="N60" s="98"/>
      <c r="O60" s="99"/>
      <c r="P60" s="98"/>
      <c r="Q60" s="98"/>
      <c r="R60" s="98"/>
      <c r="S60" s="98"/>
      <c r="T60" s="98"/>
      <c r="U60" s="98"/>
    </row>
    <row r="61" spans="1:21" s="83" customFormat="1" ht="42" customHeight="1" x14ac:dyDescent="0.25">
      <c r="A61" s="145" t="s">
        <v>213</v>
      </c>
      <c r="B61" s="86"/>
      <c r="C61" s="126"/>
      <c r="D61" s="80"/>
      <c r="E61" s="78"/>
      <c r="F61" s="79"/>
      <c r="G61" s="80"/>
      <c r="H61" s="81"/>
      <c r="I61" s="78"/>
      <c r="J61" s="81"/>
      <c r="K61" s="78"/>
      <c r="L61" s="78"/>
      <c r="M61" s="81"/>
      <c r="N61" s="81"/>
      <c r="O61" s="82"/>
      <c r="P61" s="81"/>
      <c r="Q61" s="81"/>
      <c r="R61" s="81"/>
      <c r="S61" s="81"/>
      <c r="T61" s="81"/>
      <c r="U61" s="81"/>
    </row>
    <row r="62" spans="1:21" s="83" customFormat="1" ht="42" customHeight="1" x14ac:dyDescent="0.25">
      <c r="A62" s="131"/>
      <c r="B62" s="86"/>
      <c r="C62" s="126"/>
      <c r="D62" s="80"/>
      <c r="E62" s="78"/>
      <c r="F62" s="79"/>
      <c r="G62" s="80"/>
      <c r="H62" s="81"/>
      <c r="I62" s="78"/>
      <c r="J62" s="81"/>
      <c r="K62" s="78"/>
      <c r="L62" s="78"/>
      <c r="M62" s="81"/>
      <c r="N62" s="81"/>
      <c r="O62" s="82"/>
      <c r="P62" s="81"/>
      <c r="Q62" s="81"/>
      <c r="R62" s="81"/>
      <c r="S62" s="81"/>
      <c r="T62" s="81"/>
      <c r="U62" s="81"/>
    </row>
    <row r="63" spans="1:21" s="83" customFormat="1" ht="42" customHeight="1" x14ac:dyDescent="0.25">
      <c r="A63" s="131"/>
      <c r="B63" s="86"/>
      <c r="C63" s="126"/>
      <c r="D63" s="80"/>
      <c r="E63" s="78"/>
      <c r="F63" s="79"/>
      <c r="G63" s="80"/>
      <c r="H63" s="81"/>
      <c r="I63" s="78"/>
      <c r="J63" s="81"/>
      <c r="K63" s="78"/>
      <c r="L63" s="78"/>
      <c r="M63" s="81"/>
      <c r="N63" s="81"/>
      <c r="O63" s="82"/>
      <c r="P63" s="81"/>
      <c r="Q63" s="81"/>
      <c r="R63" s="81"/>
      <c r="S63" s="81"/>
      <c r="T63" s="81"/>
      <c r="U63" s="81"/>
    </row>
    <row r="64" spans="1:21" s="83" customFormat="1" ht="42" customHeight="1" x14ac:dyDescent="0.25">
      <c r="A64" s="131"/>
      <c r="B64" s="86"/>
      <c r="C64" s="126"/>
      <c r="D64" s="80"/>
      <c r="E64" s="78"/>
      <c r="F64" s="79"/>
      <c r="G64" s="80"/>
      <c r="H64" s="81"/>
      <c r="I64" s="78"/>
      <c r="J64" s="81"/>
      <c r="K64" s="78"/>
      <c r="L64" s="78"/>
      <c r="M64" s="81"/>
      <c r="N64" s="81"/>
      <c r="O64" s="82"/>
      <c r="P64" s="81"/>
      <c r="Q64" s="81"/>
      <c r="R64" s="81"/>
      <c r="S64" s="81"/>
      <c r="T64" s="81"/>
      <c r="U64" s="81"/>
    </row>
    <row r="65" spans="1:21" s="83" customFormat="1" ht="42" customHeight="1" x14ac:dyDescent="0.25">
      <c r="A65" s="131"/>
      <c r="B65" s="86"/>
      <c r="C65" s="126"/>
      <c r="D65" s="80"/>
      <c r="E65" s="78"/>
      <c r="F65" s="79"/>
      <c r="G65" s="80"/>
      <c r="H65" s="81"/>
      <c r="I65" s="78"/>
      <c r="J65" s="81"/>
      <c r="K65" s="78"/>
      <c r="L65" s="78"/>
      <c r="M65" s="81"/>
      <c r="N65" s="81"/>
      <c r="O65" s="82"/>
      <c r="P65" s="81"/>
      <c r="Q65" s="81"/>
      <c r="R65" s="81"/>
      <c r="S65" s="81"/>
      <c r="T65" s="81"/>
      <c r="U65" s="81"/>
    </row>
    <row r="66" spans="1:21" s="83" customFormat="1" ht="42" customHeight="1" x14ac:dyDescent="0.25">
      <c r="A66" s="146"/>
      <c r="B66" s="86"/>
      <c r="C66" s="126"/>
      <c r="D66" s="80"/>
      <c r="E66" s="78"/>
      <c r="F66" s="79"/>
      <c r="G66" s="80"/>
      <c r="H66" s="81"/>
      <c r="I66" s="78"/>
      <c r="J66" s="81"/>
      <c r="K66" s="78"/>
      <c r="L66" s="78"/>
      <c r="M66" s="81"/>
      <c r="N66" s="81"/>
      <c r="O66" s="82"/>
      <c r="P66" s="81"/>
      <c r="Q66" s="81"/>
      <c r="R66" s="81"/>
      <c r="S66" s="81"/>
      <c r="T66" s="81"/>
      <c r="U66" s="81"/>
    </row>
    <row r="67" spans="1:21" s="83" customFormat="1" ht="43.15" customHeight="1" x14ac:dyDescent="0.25">
      <c r="A67" s="130" t="s">
        <v>214</v>
      </c>
      <c r="B67" s="124"/>
      <c r="C67" s="126"/>
      <c r="D67" s="80"/>
      <c r="E67" s="78"/>
      <c r="F67" s="79"/>
      <c r="G67" s="80"/>
      <c r="H67" s="81"/>
      <c r="I67" s="78"/>
      <c r="J67" s="81"/>
      <c r="K67" s="78"/>
      <c r="L67" s="78"/>
      <c r="M67" s="81"/>
      <c r="N67" s="81"/>
      <c r="O67" s="82"/>
      <c r="P67" s="81"/>
      <c r="Q67" s="81"/>
      <c r="R67" s="81"/>
      <c r="S67" s="81"/>
      <c r="T67" s="81"/>
      <c r="U67" s="81"/>
    </row>
    <row r="68" spans="1:21" s="83" customFormat="1" ht="42" customHeight="1" x14ac:dyDescent="0.25">
      <c r="A68" s="131"/>
      <c r="B68" s="125"/>
      <c r="C68" s="126"/>
      <c r="D68" s="80"/>
      <c r="E68" s="78"/>
      <c r="F68" s="79"/>
      <c r="G68" s="80"/>
      <c r="H68" s="81"/>
      <c r="I68" s="78"/>
      <c r="J68" s="81"/>
      <c r="K68" s="78"/>
      <c r="L68" s="78"/>
      <c r="M68" s="81"/>
      <c r="N68" s="81"/>
      <c r="O68" s="82"/>
      <c r="P68" s="81"/>
      <c r="Q68" s="81"/>
      <c r="R68" s="81"/>
      <c r="S68" s="81"/>
      <c r="T68" s="81"/>
      <c r="U68" s="81"/>
    </row>
    <row r="69" spans="1:21" s="83" customFormat="1" ht="42" customHeight="1" x14ac:dyDescent="0.25">
      <c r="A69" s="131"/>
      <c r="B69" s="125"/>
      <c r="C69" s="126"/>
      <c r="D69" s="80"/>
      <c r="E69" s="78"/>
      <c r="F69" s="79"/>
      <c r="G69" s="80"/>
      <c r="H69" s="81"/>
      <c r="I69" s="78"/>
      <c r="J69" s="81"/>
      <c r="K69" s="78"/>
      <c r="L69" s="78"/>
      <c r="M69" s="81"/>
      <c r="N69" s="81"/>
      <c r="O69" s="82"/>
      <c r="P69" s="81"/>
      <c r="Q69" s="81"/>
      <c r="R69" s="81"/>
      <c r="S69" s="81"/>
      <c r="T69" s="81"/>
      <c r="U69" s="81"/>
    </row>
    <row r="70" spans="1:21" s="83" customFormat="1" ht="42" customHeight="1" x14ac:dyDescent="0.25">
      <c r="A70" s="131"/>
      <c r="B70" s="125"/>
      <c r="C70" s="126"/>
      <c r="D70" s="80"/>
      <c r="E70" s="78"/>
      <c r="F70" s="79"/>
      <c r="G70" s="80"/>
      <c r="H70" s="81"/>
      <c r="I70" s="78"/>
      <c r="J70" s="81"/>
      <c r="K70" s="78"/>
      <c r="L70" s="78"/>
      <c r="M70" s="81"/>
      <c r="N70" s="81"/>
      <c r="O70" s="82"/>
      <c r="P70" s="81"/>
      <c r="Q70" s="81"/>
      <c r="R70" s="81"/>
      <c r="S70" s="81"/>
      <c r="T70" s="81"/>
      <c r="U70" s="81"/>
    </row>
    <row r="71" spans="1:21" s="83" customFormat="1" ht="42" customHeight="1" x14ac:dyDescent="0.25">
      <c r="A71" s="131"/>
      <c r="B71" s="125"/>
      <c r="C71" s="126"/>
      <c r="D71" s="80"/>
      <c r="E71" s="78"/>
      <c r="F71" s="79"/>
      <c r="G71" s="80"/>
      <c r="H71" s="81"/>
      <c r="I71" s="78"/>
      <c r="J71" s="81"/>
      <c r="K71" s="78"/>
      <c r="L71" s="78"/>
      <c r="M71" s="81"/>
      <c r="N71" s="81"/>
      <c r="O71" s="82"/>
      <c r="P71" s="81"/>
      <c r="Q71" s="81"/>
      <c r="R71" s="81"/>
      <c r="S71" s="81"/>
      <c r="T71" s="81"/>
      <c r="U71" s="81"/>
    </row>
    <row r="72" spans="1:21" s="83" customFormat="1" ht="42" customHeight="1" x14ac:dyDescent="0.25">
      <c r="A72" s="131"/>
      <c r="B72" s="125"/>
      <c r="C72" s="126"/>
      <c r="D72" s="80"/>
      <c r="E72" s="78"/>
      <c r="F72" s="79"/>
      <c r="G72" s="80"/>
      <c r="H72" s="81"/>
      <c r="I72" s="78"/>
      <c r="J72" s="81"/>
      <c r="K72" s="78"/>
      <c r="L72" s="78"/>
      <c r="M72" s="81"/>
      <c r="N72" s="81"/>
      <c r="O72" s="82"/>
      <c r="P72" s="81"/>
      <c r="Q72" s="81"/>
      <c r="R72" s="81"/>
      <c r="S72" s="81"/>
      <c r="T72" s="81"/>
      <c r="U72" s="81"/>
    </row>
    <row r="73" spans="1:21" s="83" customFormat="1" ht="42" customHeight="1" x14ac:dyDescent="0.25">
      <c r="A73" s="131"/>
      <c r="B73" s="125"/>
      <c r="C73" s="126"/>
      <c r="D73" s="80"/>
      <c r="E73" s="78"/>
      <c r="F73" s="79"/>
      <c r="G73" s="80"/>
      <c r="H73" s="81"/>
      <c r="I73" s="78"/>
      <c r="J73" s="81"/>
      <c r="K73" s="78"/>
      <c r="L73" s="78"/>
      <c r="M73" s="81"/>
      <c r="N73" s="81"/>
      <c r="O73" s="82"/>
      <c r="P73" s="81"/>
      <c r="Q73" s="81"/>
      <c r="R73" s="81"/>
      <c r="S73" s="81"/>
      <c r="T73" s="81"/>
      <c r="U73" s="81"/>
    </row>
    <row r="74" spans="1:21" s="83" customFormat="1" ht="42" customHeight="1" x14ac:dyDescent="0.25">
      <c r="A74" s="131"/>
      <c r="B74" s="125"/>
      <c r="C74" s="126"/>
      <c r="D74" s="80"/>
      <c r="E74" s="78"/>
      <c r="F74" s="79"/>
      <c r="G74" s="80"/>
      <c r="H74" s="81"/>
      <c r="I74" s="78"/>
      <c r="J74" s="81"/>
      <c r="K74" s="78"/>
      <c r="L74" s="78"/>
      <c r="M74" s="81"/>
      <c r="N74" s="81"/>
      <c r="O74" s="82"/>
      <c r="P74" s="81"/>
      <c r="Q74" s="81"/>
      <c r="R74" s="81"/>
      <c r="S74" s="81"/>
      <c r="T74" s="81"/>
      <c r="U74" s="81"/>
    </row>
    <row r="75" spans="1:21" s="83" customFormat="1" ht="43.15" customHeight="1" x14ac:dyDescent="0.25">
      <c r="A75" s="130" t="s">
        <v>215</v>
      </c>
      <c r="B75" s="124"/>
      <c r="C75" s="126"/>
      <c r="D75" s="80"/>
      <c r="E75" s="78"/>
      <c r="F75" s="79"/>
      <c r="G75" s="80"/>
      <c r="H75" s="81"/>
      <c r="I75" s="78"/>
      <c r="J75" s="81"/>
      <c r="K75" s="78"/>
      <c r="L75" s="78"/>
      <c r="M75" s="81"/>
      <c r="N75" s="81"/>
      <c r="O75" s="82"/>
      <c r="P75" s="81"/>
      <c r="Q75" s="81"/>
      <c r="R75" s="81"/>
      <c r="S75" s="81"/>
      <c r="T75" s="81"/>
      <c r="U75" s="81"/>
    </row>
    <row r="76" spans="1:21" s="83" customFormat="1" ht="42" customHeight="1" x14ac:dyDescent="0.25">
      <c r="A76" s="131"/>
      <c r="B76" s="125"/>
      <c r="C76" s="126"/>
      <c r="D76" s="80"/>
      <c r="E76" s="78"/>
      <c r="F76" s="79"/>
      <c r="G76" s="80"/>
      <c r="H76" s="81"/>
      <c r="I76" s="78"/>
      <c r="J76" s="81"/>
      <c r="K76" s="78"/>
      <c r="L76" s="78"/>
      <c r="M76" s="81"/>
      <c r="N76" s="81"/>
      <c r="O76" s="82"/>
      <c r="P76" s="81"/>
      <c r="Q76" s="81"/>
      <c r="R76" s="81"/>
      <c r="S76" s="81"/>
      <c r="T76" s="81"/>
      <c r="U76" s="81"/>
    </row>
    <row r="77" spans="1:21" s="83" customFormat="1" ht="42" customHeight="1" x14ac:dyDescent="0.25">
      <c r="A77" s="131"/>
      <c r="B77" s="125"/>
      <c r="C77" s="126"/>
      <c r="D77" s="80"/>
      <c r="E77" s="78"/>
      <c r="F77" s="79"/>
      <c r="G77" s="80"/>
      <c r="H77" s="81"/>
      <c r="I77" s="78"/>
      <c r="J77" s="81"/>
      <c r="K77" s="78"/>
      <c r="L77" s="78"/>
      <c r="M77" s="81"/>
      <c r="N77" s="81"/>
      <c r="O77" s="82"/>
      <c r="P77" s="81"/>
      <c r="Q77" s="81"/>
      <c r="R77" s="81"/>
      <c r="S77" s="81"/>
      <c r="T77" s="81"/>
      <c r="U77" s="81"/>
    </row>
    <row r="78" spans="1:21" s="83" customFormat="1" ht="42" customHeight="1" x14ac:dyDescent="0.25">
      <c r="A78" s="131"/>
      <c r="B78" s="125"/>
      <c r="C78" s="126"/>
      <c r="D78" s="80"/>
      <c r="E78" s="78"/>
      <c r="F78" s="79"/>
      <c r="G78" s="80"/>
      <c r="H78" s="81"/>
      <c r="I78" s="78"/>
      <c r="J78" s="81"/>
      <c r="K78" s="78"/>
      <c r="L78" s="78"/>
      <c r="M78" s="81"/>
      <c r="N78" s="81"/>
      <c r="O78" s="82"/>
      <c r="P78" s="81"/>
      <c r="Q78" s="81"/>
      <c r="R78" s="81"/>
      <c r="S78" s="81"/>
      <c r="T78" s="81"/>
      <c r="U78" s="81"/>
    </row>
    <row r="79" spans="1:21" s="83" customFormat="1" ht="42" customHeight="1" x14ac:dyDescent="0.25">
      <c r="A79" s="131"/>
      <c r="B79" s="125"/>
      <c r="C79" s="126"/>
      <c r="D79" s="80"/>
      <c r="E79" s="78"/>
      <c r="F79" s="79"/>
      <c r="G79" s="80"/>
      <c r="H79" s="81"/>
      <c r="I79" s="78"/>
      <c r="J79" s="81"/>
      <c r="K79" s="78"/>
      <c r="L79" s="78"/>
      <c r="M79" s="81"/>
      <c r="N79" s="81"/>
      <c r="O79" s="82"/>
      <c r="P79" s="81"/>
      <c r="Q79" s="81"/>
      <c r="R79" s="81"/>
      <c r="S79" s="81"/>
      <c r="T79" s="81"/>
      <c r="U79" s="81"/>
    </row>
    <row r="80" spans="1:21" s="83" customFormat="1" ht="42" customHeight="1" x14ac:dyDescent="0.25">
      <c r="A80" s="131"/>
      <c r="B80" s="125"/>
      <c r="C80" s="126"/>
      <c r="D80" s="80"/>
      <c r="E80" s="78"/>
      <c r="F80" s="79"/>
      <c r="G80" s="80"/>
      <c r="H80" s="81"/>
      <c r="I80" s="78"/>
      <c r="J80" s="81"/>
      <c r="K80" s="78"/>
      <c r="L80" s="78"/>
      <c r="M80" s="81"/>
      <c r="N80" s="81"/>
      <c r="O80" s="82"/>
      <c r="P80" s="81"/>
      <c r="Q80" s="81"/>
      <c r="R80" s="81"/>
      <c r="S80" s="81"/>
      <c r="T80" s="81"/>
      <c r="U80" s="81"/>
    </row>
    <row r="81" spans="1:21" s="83" customFormat="1" ht="42" customHeight="1" x14ac:dyDescent="0.25">
      <c r="A81" s="131"/>
      <c r="B81" s="125"/>
      <c r="C81" s="126"/>
      <c r="D81" s="80"/>
      <c r="E81" s="78"/>
      <c r="F81" s="79"/>
      <c r="G81" s="80"/>
      <c r="H81" s="81"/>
      <c r="I81" s="78"/>
      <c r="J81" s="81"/>
      <c r="K81" s="78"/>
      <c r="L81" s="78"/>
      <c r="M81" s="81"/>
      <c r="N81" s="81"/>
      <c r="O81" s="82"/>
      <c r="P81" s="81"/>
      <c r="Q81" s="81"/>
      <c r="R81" s="81"/>
      <c r="S81" s="81"/>
      <c r="T81" s="81"/>
      <c r="U81" s="81"/>
    </row>
    <row r="82" spans="1:21" s="83" customFormat="1" ht="42" customHeight="1" x14ac:dyDescent="0.25">
      <c r="A82" s="131"/>
      <c r="B82" s="125"/>
      <c r="C82" s="126"/>
      <c r="D82" s="80"/>
      <c r="E82" s="78"/>
      <c r="F82" s="79"/>
      <c r="G82" s="80"/>
      <c r="H82" s="81"/>
      <c r="I82" s="78"/>
      <c r="J82" s="81"/>
      <c r="K82" s="78"/>
      <c r="L82" s="78"/>
      <c r="M82" s="81"/>
      <c r="N82" s="81"/>
      <c r="O82" s="82"/>
      <c r="P82" s="81"/>
      <c r="Q82" s="81"/>
      <c r="R82" s="81"/>
      <c r="S82" s="81"/>
      <c r="T82" s="81"/>
      <c r="U82" s="81"/>
    </row>
    <row r="83" spans="1:21" s="83" customFormat="1" ht="43.15" customHeight="1" x14ac:dyDescent="0.25">
      <c r="A83" s="130" t="s">
        <v>216</v>
      </c>
      <c r="B83" s="124"/>
      <c r="C83" s="126"/>
      <c r="D83" s="80"/>
      <c r="E83" s="78"/>
      <c r="F83" s="79"/>
      <c r="G83" s="80"/>
      <c r="H83" s="81"/>
      <c r="I83" s="78"/>
      <c r="J83" s="81"/>
      <c r="K83" s="78"/>
      <c r="L83" s="78"/>
      <c r="M83" s="81"/>
      <c r="N83" s="81"/>
      <c r="O83" s="82"/>
      <c r="P83" s="81"/>
      <c r="Q83" s="81"/>
      <c r="R83" s="81"/>
      <c r="S83" s="81"/>
      <c r="T83" s="81"/>
      <c r="U83" s="81"/>
    </row>
    <row r="84" spans="1:21" s="83" customFormat="1" ht="42" customHeight="1" x14ac:dyDescent="0.25">
      <c r="A84" s="131"/>
      <c r="B84" s="125"/>
      <c r="C84" s="126"/>
      <c r="D84" s="80"/>
      <c r="E84" s="78"/>
      <c r="F84" s="79"/>
      <c r="G84" s="80"/>
      <c r="H84" s="81"/>
      <c r="I84" s="78"/>
      <c r="J84" s="81"/>
      <c r="K84" s="78"/>
      <c r="L84" s="78"/>
      <c r="M84" s="81"/>
      <c r="N84" s="81"/>
      <c r="O84" s="82"/>
      <c r="P84" s="81"/>
      <c r="Q84" s="81"/>
      <c r="R84" s="81"/>
      <c r="S84" s="81"/>
      <c r="T84" s="81"/>
      <c r="U84" s="81"/>
    </row>
    <row r="85" spans="1:21" s="83" customFormat="1" ht="42" customHeight="1" x14ac:dyDescent="0.25">
      <c r="A85" s="131"/>
      <c r="B85" s="125"/>
      <c r="C85" s="126"/>
      <c r="D85" s="80"/>
      <c r="E85" s="78"/>
      <c r="F85" s="79"/>
      <c r="G85" s="80"/>
      <c r="H85" s="81"/>
      <c r="I85" s="78"/>
      <c r="J85" s="81"/>
      <c r="K85" s="78"/>
      <c r="L85" s="78"/>
      <c r="M85" s="81"/>
      <c r="N85" s="81"/>
      <c r="O85" s="82"/>
      <c r="P85" s="81"/>
      <c r="Q85" s="81"/>
      <c r="R85" s="81"/>
      <c r="S85" s="81"/>
      <c r="T85" s="81"/>
      <c r="U85" s="81"/>
    </row>
    <row r="86" spans="1:21" s="83" customFormat="1" ht="42" customHeight="1" x14ac:dyDescent="0.25">
      <c r="A86" s="131"/>
      <c r="B86" s="125"/>
      <c r="C86" s="126"/>
      <c r="D86" s="80"/>
      <c r="E86" s="78"/>
      <c r="F86" s="79"/>
      <c r="G86" s="80"/>
      <c r="H86" s="81"/>
      <c r="I86" s="78"/>
      <c r="J86" s="81"/>
      <c r="K86" s="78"/>
      <c r="L86" s="78"/>
      <c r="M86" s="81"/>
      <c r="N86" s="81"/>
      <c r="O86" s="82"/>
      <c r="P86" s="81"/>
      <c r="Q86" s="81"/>
      <c r="R86" s="81"/>
      <c r="S86" s="81"/>
      <c r="T86" s="81"/>
      <c r="U86" s="81"/>
    </row>
    <row r="87" spans="1:21" s="83" customFormat="1" ht="42" customHeight="1" x14ac:dyDescent="0.25">
      <c r="A87" s="131"/>
      <c r="B87" s="125"/>
      <c r="C87" s="126"/>
      <c r="D87" s="80"/>
      <c r="E87" s="78"/>
      <c r="F87" s="79"/>
      <c r="G87" s="80"/>
      <c r="H87" s="81"/>
      <c r="I87" s="78"/>
      <c r="J87" s="81"/>
      <c r="K87" s="78"/>
      <c r="L87" s="78"/>
      <c r="M87" s="81"/>
      <c r="N87" s="81"/>
      <c r="O87" s="82"/>
      <c r="P87" s="81"/>
      <c r="Q87" s="81"/>
      <c r="R87" s="81"/>
      <c r="S87" s="81"/>
      <c r="T87" s="81"/>
      <c r="U87" s="81"/>
    </row>
    <row r="88" spans="1:21" s="83" customFormat="1" ht="42" customHeight="1" x14ac:dyDescent="0.25">
      <c r="A88" s="131"/>
      <c r="B88" s="125"/>
      <c r="C88" s="126"/>
      <c r="D88" s="80"/>
      <c r="E88" s="78"/>
      <c r="F88" s="79"/>
      <c r="G88" s="80"/>
      <c r="H88" s="81"/>
      <c r="I88" s="78"/>
      <c r="J88" s="81"/>
      <c r="K88" s="78"/>
      <c r="L88" s="78"/>
      <c r="M88" s="81"/>
      <c r="N88" s="81"/>
      <c r="O88" s="82"/>
      <c r="P88" s="81"/>
      <c r="Q88" s="81"/>
      <c r="R88" s="81"/>
      <c r="S88" s="81"/>
      <c r="T88" s="81"/>
      <c r="U88" s="81"/>
    </row>
    <row r="89" spans="1:21" s="83" customFormat="1" ht="42" customHeight="1" x14ac:dyDescent="0.25">
      <c r="A89" s="131"/>
      <c r="B89" s="125"/>
      <c r="C89" s="126"/>
      <c r="D89" s="80"/>
      <c r="E89" s="78"/>
      <c r="F89" s="79"/>
      <c r="G89" s="80"/>
      <c r="H89" s="81"/>
      <c r="I89" s="78"/>
      <c r="J89" s="81"/>
      <c r="K89" s="78"/>
      <c r="L89" s="78"/>
      <c r="M89" s="81"/>
      <c r="N89" s="81"/>
      <c r="O89" s="82"/>
      <c r="P89" s="81"/>
      <c r="Q89" s="81"/>
      <c r="R89" s="81"/>
      <c r="S89" s="81"/>
      <c r="T89" s="81"/>
      <c r="U89" s="81"/>
    </row>
    <row r="90" spans="1:21" s="83" customFormat="1" ht="42" customHeight="1" x14ac:dyDescent="0.25">
      <c r="A90" s="131"/>
      <c r="B90" s="125"/>
      <c r="C90" s="126"/>
      <c r="D90" s="80"/>
      <c r="E90" s="78"/>
      <c r="F90" s="79"/>
      <c r="G90" s="80"/>
      <c r="H90" s="81"/>
      <c r="I90" s="78"/>
      <c r="J90" s="81"/>
      <c r="K90" s="78"/>
      <c r="L90" s="78"/>
      <c r="M90" s="81"/>
      <c r="N90" s="81"/>
      <c r="O90" s="82"/>
      <c r="P90" s="81"/>
      <c r="Q90" s="81"/>
      <c r="R90" s="81"/>
      <c r="S90" s="81"/>
      <c r="T90" s="81"/>
      <c r="U90" s="81"/>
    </row>
    <row r="91" spans="1:21" s="83" customFormat="1" ht="43.15" customHeight="1" x14ac:dyDescent="0.25">
      <c r="A91" s="130" t="s">
        <v>217</v>
      </c>
      <c r="B91" s="124"/>
      <c r="C91" s="126"/>
      <c r="D91" s="80"/>
      <c r="E91" s="78"/>
      <c r="F91" s="79"/>
      <c r="G91" s="80"/>
      <c r="H91" s="81"/>
      <c r="I91" s="78"/>
      <c r="J91" s="81"/>
      <c r="K91" s="78"/>
      <c r="L91" s="78"/>
      <c r="M91" s="81"/>
      <c r="N91" s="81"/>
      <c r="O91" s="82"/>
      <c r="P91" s="81"/>
      <c r="Q91" s="81"/>
      <c r="R91" s="81"/>
      <c r="S91" s="81"/>
      <c r="T91" s="81"/>
      <c r="U91" s="81"/>
    </row>
    <row r="92" spans="1:21" s="83" customFormat="1" ht="42" customHeight="1" x14ac:dyDescent="0.25">
      <c r="A92" s="131"/>
      <c r="B92" s="125"/>
      <c r="C92" s="126"/>
      <c r="D92" s="80"/>
      <c r="E92" s="78"/>
      <c r="F92" s="79"/>
      <c r="G92" s="80"/>
      <c r="H92" s="81"/>
      <c r="I92" s="78"/>
      <c r="J92" s="81"/>
      <c r="K92" s="78"/>
      <c r="L92" s="78"/>
      <c r="M92" s="81"/>
      <c r="N92" s="81"/>
      <c r="O92" s="82"/>
      <c r="P92" s="81"/>
      <c r="Q92" s="81"/>
      <c r="R92" s="81"/>
      <c r="S92" s="81"/>
      <c r="T92" s="81"/>
      <c r="U92" s="81"/>
    </row>
    <row r="93" spans="1:21" s="83" customFormat="1" ht="42" customHeight="1" x14ac:dyDescent="0.25">
      <c r="A93" s="131"/>
      <c r="B93" s="125"/>
      <c r="C93" s="126"/>
      <c r="D93" s="80"/>
      <c r="E93" s="78"/>
      <c r="F93" s="79"/>
      <c r="G93" s="80"/>
      <c r="H93" s="81"/>
      <c r="I93" s="78"/>
      <c r="J93" s="81"/>
      <c r="K93" s="78"/>
      <c r="L93" s="78"/>
      <c r="M93" s="81"/>
      <c r="N93" s="81"/>
      <c r="O93" s="82"/>
      <c r="P93" s="81"/>
      <c r="Q93" s="81"/>
      <c r="R93" s="81"/>
      <c r="S93" s="81"/>
      <c r="T93" s="81"/>
      <c r="U93" s="81"/>
    </row>
    <row r="94" spans="1:21" s="83" customFormat="1" ht="42" customHeight="1" x14ac:dyDescent="0.25">
      <c r="A94" s="131"/>
      <c r="B94" s="125"/>
      <c r="C94" s="126"/>
      <c r="D94" s="80"/>
      <c r="E94" s="78"/>
      <c r="F94" s="79"/>
      <c r="G94" s="80"/>
      <c r="H94" s="81"/>
      <c r="I94" s="78"/>
      <c r="J94" s="81"/>
      <c r="K94" s="78"/>
      <c r="L94" s="78"/>
      <c r="M94" s="81"/>
      <c r="N94" s="81"/>
      <c r="O94" s="82"/>
      <c r="P94" s="81"/>
      <c r="Q94" s="81"/>
      <c r="R94" s="81"/>
      <c r="S94" s="81"/>
      <c r="T94" s="81"/>
      <c r="U94" s="81"/>
    </row>
    <row r="95" spans="1:21" s="83" customFormat="1" ht="42" customHeight="1" x14ac:dyDescent="0.25">
      <c r="A95" s="131"/>
      <c r="B95" s="125"/>
      <c r="C95" s="126"/>
      <c r="D95" s="80"/>
      <c r="E95" s="78"/>
      <c r="F95" s="79"/>
      <c r="G95" s="80"/>
      <c r="H95" s="81"/>
      <c r="I95" s="78"/>
      <c r="J95" s="81"/>
      <c r="K95" s="78"/>
      <c r="L95" s="78"/>
      <c r="M95" s="81"/>
      <c r="N95" s="81"/>
      <c r="O95" s="82"/>
      <c r="P95" s="81"/>
      <c r="Q95" s="81"/>
      <c r="R95" s="81"/>
      <c r="S95" s="81"/>
      <c r="T95" s="81"/>
      <c r="U95" s="81"/>
    </row>
    <row r="96" spans="1:21" s="83" customFormat="1" ht="42" customHeight="1" x14ac:dyDescent="0.25">
      <c r="A96" s="131"/>
      <c r="B96" s="125"/>
      <c r="C96" s="126"/>
      <c r="D96" s="80"/>
      <c r="E96" s="78"/>
      <c r="F96" s="79"/>
      <c r="G96" s="80"/>
      <c r="H96" s="81"/>
      <c r="I96" s="78"/>
      <c r="J96" s="81"/>
      <c r="K96" s="78"/>
      <c r="L96" s="78"/>
      <c r="M96" s="81"/>
      <c r="N96" s="81"/>
      <c r="O96" s="82"/>
      <c r="P96" s="81"/>
      <c r="Q96" s="81"/>
      <c r="R96" s="81"/>
      <c r="S96" s="81"/>
      <c r="T96" s="81"/>
      <c r="U96" s="81"/>
    </row>
    <row r="97" spans="1:21" s="83" customFormat="1" ht="42" customHeight="1" x14ac:dyDescent="0.25">
      <c r="A97" s="131"/>
      <c r="B97" s="125"/>
      <c r="C97" s="126"/>
      <c r="D97" s="80"/>
      <c r="E97" s="78"/>
      <c r="F97" s="79"/>
      <c r="G97" s="80"/>
      <c r="H97" s="81"/>
      <c r="I97" s="78"/>
      <c r="J97" s="81"/>
      <c r="K97" s="78"/>
      <c r="L97" s="78"/>
      <c r="M97" s="81"/>
      <c r="N97" s="81"/>
      <c r="O97" s="82"/>
      <c r="P97" s="81"/>
      <c r="Q97" s="81"/>
      <c r="R97" s="81"/>
      <c r="S97" s="81"/>
      <c r="T97" s="81"/>
      <c r="U97" s="81"/>
    </row>
    <row r="98" spans="1:21" s="83" customFormat="1" ht="42" customHeight="1" x14ac:dyDescent="0.25">
      <c r="A98" s="131"/>
      <c r="B98" s="125"/>
      <c r="C98" s="126"/>
      <c r="D98" s="80"/>
      <c r="E98" s="78"/>
      <c r="F98" s="79"/>
      <c r="G98" s="80"/>
      <c r="H98" s="81"/>
      <c r="I98" s="78"/>
      <c r="J98" s="81"/>
      <c r="K98" s="78"/>
      <c r="L98" s="78"/>
      <c r="M98" s="81"/>
      <c r="N98" s="81"/>
      <c r="O98" s="82"/>
      <c r="P98" s="81"/>
      <c r="Q98" s="81"/>
      <c r="R98" s="81"/>
      <c r="S98" s="81"/>
      <c r="T98" s="81"/>
      <c r="U98" s="81"/>
    </row>
    <row r="99" spans="1:21" s="83" customFormat="1" ht="43.15" customHeight="1" x14ac:dyDescent="0.25">
      <c r="A99" s="130"/>
      <c r="B99" s="124"/>
      <c r="C99" s="126"/>
      <c r="D99" s="80"/>
      <c r="E99" s="78"/>
      <c r="F99" s="79"/>
      <c r="G99" s="80"/>
      <c r="H99" s="81"/>
      <c r="I99" s="78"/>
      <c r="J99" s="81"/>
      <c r="K99" s="78"/>
      <c r="L99" s="78"/>
      <c r="M99" s="81"/>
      <c r="N99" s="81"/>
      <c r="O99" s="82"/>
      <c r="P99" s="81"/>
      <c r="Q99" s="81"/>
      <c r="R99" s="81"/>
      <c r="S99" s="81"/>
      <c r="T99" s="81"/>
      <c r="U99" s="81"/>
    </row>
    <row r="100" spans="1:21" s="83" customFormat="1" ht="42" customHeight="1" x14ac:dyDescent="0.25">
      <c r="A100" s="131"/>
      <c r="B100" s="125"/>
      <c r="C100" s="126"/>
      <c r="D100" s="80"/>
      <c r="E100" s="78"/>
      <c r="F100" s="79"/>
      <c r="G100" s="80"/>
      <c r="H100" s="81"/>
      <c r="I100" s="78"/>
      <c r="J100" s="81"/>
      <c r="K100" s="78"/>
      <c r="L100" s="78"/>
      <c r="M100" s="81"/>
      <c r="N100" s="81"/>
      <c r="O100" s="82"/>
      <c r="P100" s="81"/>
      <c r="Q100" s="81"/>
      <c r="R100" s="81"/>
      <c r="S100" s="81"/>
      <c r="T100" s="81"/>
      <c r="U100" s="81"/>
    </row>
    <row r="101" spans="1:21" s="83" customFormat="1" ht="42" customHeight="1" x14ac:dyDescent="0.25">
      <c r="A101" s="131"/>
      <c r="B101" s="125"/>
      <c r="C101" s="126"/>
      <c r="D101" s="80"/>
      <c r="E101" s="78"/>
      <c r="F101" s="79"/>
      <c r="G101" s="80"/>
      <c r="H101" s="81"/>
      <c r="I101" s="78"/>
      <c r="J101" s="81"/>
      <c r="K101" s="78"/>
      <c r="L101" s="78"/>
      <c r="M101" s="81"/>
      <c r="N101" s="81"/>
      <c r="O101" s="82"/>
      <c r="P101" s="81"/>
      <c r="Q101" s="81"/>
      <c r="R101" s="81"/>
      <c r="S101" s="81"/>
      <c r="T101" s="81"/>
      <c r="U101" s="81"/>
    </row>
    <row r="102" spans="1:21" s="83" customFormat="1" ht="42" customHeight="1" x14ac:dyDescent="0.25">
      <c r="A102" s="131"/>
      <c r="B102" s="125"/>
      <c r="C102" s="126"/>
      <c r="D102" s="80"/>
      <c r="E102" s="78"/>
      <c r="F102" s="79"/>
      <c r="G102" s="80"/>
      <c r="H102" s="81"/>
      <c r="I102" s="78"/>
      <c r="J102" s="81"/>
      <c r="K102" s="78"/>
      <c r="L102" s="78"/>
      <c r="M102" s="81"/>
      <c r="N102" s="81"/>
      <c r="O102" s="82"/>
      <c r="P102" s="81"/>
      <c r="Q102" s="81"/>
      <c r="R102" s="81"/>
      <c r="S102" s="81"/>
      <c r="T102" s="81"/>
      <c r="U102" s="81"/>
    </row>
    <row r="103" spans="1:21" s="83" customFormat="1" ht="42" customHeight="1" x14ac:dyDescent="0.25">
      <c r="A103" s="131"/>
      <c r="B103" s="125"/>
      <c r="C103" s="126"/>
      <c r="D103" s="80"/>
      <c r="E103" s="78"/>
      <c r="F103" s="79"/>
      <c r="G103" s="80"/>
      <c r="H103" s="81"/>
      <c r="I103" s="78"/>
      <c r="J103" s="81"/>
      <c r="K103" s="78"/>
      <c r="L103" s="78"/>
      <c r="M103" s="81"/>
      <c r="N103" s="81"/>
      <c r="O103" s="82"/>
      <c r="P103" s="81"/>
      <c r="Q103" s="81"/>
      <c r="R103" s="81"/>
      <c r="S103" s="81"/>
      <c r="T103" s="81"/>
      <c r="U103" s="81"/>
    </row>
    <row r="104" spans="1:21" s="83" customFormat="1" ht="42" customHeight="1" x14ac:dyDescent="0.25">
      <c r="A104" s="131"/>
      <c r="B104" s="125"/>
      <c r="C104" s="126"/>
      <c r="D104" s="80"/>
      <c r="E104" s="78"/>
      <c r="F104" s="79"/>
      <c r="G104" s="80"/>
      <c r="H104" s="81"/>
      <c r="I104" s="78"/>
      <c r="J104" s="81"/>
      <c r="K104" s="78"/>
      <c r="L104" s="78"/>
      <c r="M104" s="81"/>
      <c r="N104" s="81"/>
      <c r="O104" s="82"/>
      <c r="P104" s="81"/>
      <c r="Q104" s="81"/>
      <c r="R104" s="81"/>
      <c r="S104" s="81"/>
      <c r="T104" s="81"/>
      <c r="U104" s="81"/>
    </row>
    <row r="105" spans="1:21" s="83" customFormat="1" ht="42" customHeight="1" x14ac:dyDescent="0.25">
      <c r="A105" s="131"/>
      <c r="B105" s="125"/>
      <c r="C105" s="126"/>
      <c r="D105" s="80"/>
      <c r="E105" s="78"/>
      <c r="F105" s="79"/>
      <c r="G105" s="80"/>
      <c r="H105" s="81"/>
      <c r="I105" s="78"/>
      <c r="J105" s="81"/>
      <c r="K105" s="78"/>
      <c r="L105" s="78"/>
      <c r="M105" s="81"/>
      <c r="N105" s="81"/>
      <c r="O105" s="82"/>
      <c r="P105" s="81"/>
      <c r="Q105" s="81"/>
      <c r="R105" s="81"/>
      <c r="S105" s="81"/>
      <c r="T105" s="81"/>
      <c r="U105" s="81"/>
    </row>
    <row r="106" spans="1:21" s="83" customFormat="1" ht="42" customHeight="1" x14ac:dyDescent="0.25">
      <c r="A106" s="131"/>
      <c r="B106" s="125"/>
      <c r="C106" s="126"/>
      <c r="D106" s="80"/>
      <c r="E106" s="78"/>
      <c r="F106" s="79"/>
      <c r="G106" s="80"/>
      <c r="H106" s="81"/>
      <c r="I106" s="78"/>
      <c r="J106" s="81"/>
      <c r="K106" s="78"/>
      <c r="L106" s="78"/>
      <c r="M106" s="81"/>
      <c r="N106" s="81"/>
      <c r="O106" s="82"/>
      <c r="P106" s="81"/>
      <c r="Q106" s="81"/>
      <c r="R106" s="81"/>
      <c r="S106" s="81"/>
      <c r="T106" s="81"/>
      <c r="U106" s="81"/>
    </row>
    <row r="107" spans="1:21" s="83" customFormat="1" ht="43.15" customHeight="1" x14ac:dyDescent="0.25">
      <c r="A107" s="130"/>
      <c r="B107" s="124"/>
      <c r="C107" s="126"/>
      <c r="D107" s="80"/>
      <c r="E107" s="78"/>
      <c r="F107" s="79"/>
      <c r="G107" s="80"/>
      <c r="H107" s="81"/>
      <c r="I107" s="78"/>
      <c r="J107" s="81"/>
      <c r="K107" s="78"/>
      <c r="L107" s="78"/>
      <c r="M107" s="81"/>
      <c r="N107" s="81"/>
      <c r="O107" s="82"/>
      <c r="P107" s="81"/>
      <c r="Q107" s="81"/>
      <c r="R107" s="81"/>
      <c r="S107" s="81"/>
      <c r="T107" s="81"/>
      <c r="U107" s="81"/>
    </row>
    <row r="108" spans="1:21" s="83" customFormat="1" ht="42" customHeight="1" x14ac:dyDescent="0.25">
      <c r="A108" s="131"/>
      <c r="B108" s="125"/>
      <c r="C108" s="126"/>
      <c r="D108" s="80"/>
      <c r="E108" s="78"/>
      <c r="F108" s="79"/>
      <c r="G108" s="80"/>
      <c r="H108" s="81"/>
      <c r="I108" s="78"/>
      <c r="J108" s="81"/>
      <c r="K108" s="78"/>
      <c r="L108" s="78"/>
      <c r="M108" s="81"/>
      <c r="N108" s="81"/>
      <c r="O108" s="82"/>
      <c r="P108" s="81"/>
      <c r="Q108" s="81"/>
      <c r="R108" s="81"/>
      <c r="S108" s="81"/>
      <c r="T108" s="81"/>
      <c r="U108" s="81"/>
    </row>
    <row r="109" spans="1:21" s="83" customFormat="1" ht="42" customHeight="1" x14ac:dyDescent="0.25">
      <c r="A109" s="131"/>
      <c r="B109" s="125"/>
      <c r="C109" s="126"/>
      <c r="D109" s="80"/>
      <c r="E109" s="78"/>
      <c r="F109" s="79"/>
      <c r="G109" s="80"/>
      <c r="H109" s="81"/>
      <c r="I109" s="78"/>
      <c r="J109" s="81"/>
      <c r="K109" s="78"/>
      <c r="L109" s="78"/>
      <c r="M109" s="81"/>
      <c r="N109" s="81"/>
      <c r="O109" s="82"/>
      <c r="P109" s="81"/>
      <c r="Q109" s="81"/>
      <c r="R109" s="81"/>
      <c r="S109" s="81"/>
      <c r="T109" s="81"/>
      <c r="U109" s="81"/>
    </row>
    <row r="110" spans="1:21" s="83" customFormat="1" ht="42" customHeight="1" x14ac:dyDescent="0.25">
      <c r="A110" s="131"/>
      <c r="B110" s="125"/>
      <c r="C110" s="126"/>
      <c r="D110" s="80"/>
      <c r="E110" s="78"/>
      <c r="F110" s="79"/>
      <c r="G110" s="80"/>
      <c r="H110" s="81"/>
      <c r="I110" s="78"/>
      <c r="J110" s="81"/>
      <c r="K110" s="78"/>
      <c r="L110" s="78"/>
      <c r="M110" s="81"/>
      <c r="N110" s="81"/>
      <c r="O110" s="82"/>
      <c r="P110" s="81"/>
      <c r="Q110" s="81"/>
      <c r="R110" s="81"/>
      <c r="S110" s="81"/>
      <c r="T110" s="81"/>
      <c r="U110" s="81"/>
    </row>
    <row r="111" spans="1:21" s="83" customFormat="1" ht="42" customHeight="1" x14ac:dyDescent="0.25">
      <c r="A111" s="131"/>
      <c r="B111" s="125"/>
      <c r="C111" s="126"/>
      <c r="D111" s="80"/>
      <c r="E111" s="78"/>
      <c r="F111" s="79"/>
      <c r="G111" s="80"/>
      <c r="H111" s="81"/>
      <c r="I111" s="78"/>
      <c r="J111" s="81"/>
      <c r="K111" s="78"/>
      <c r="L111" s="78"/>
      <c r="M111" s="81"/>
      <c r="N111" s="81"/>
      <c r="O111" s="82"/>
      <c r="P111" s="81"/>
      <c r="Q111" s="81"/>
      <c r="R111" s="81"/>
      <c r="S111" s="81"/>
      <c r="T111" s="81"/>
      <c r="U111" s="81"/>
    </row>
    <row r="112" spans="1:21" s="83" customFormat="1" ht="42" customHeight="1" x14ac:dyDescent="0.25">
      <c r="A112" s="131"/>
      <c r="B112" s="125"/>
      <c r="C112" s="126"/>
      <c r="D112" s="80"/>
      <c r="E112" s="78"/>
      <c r="F112" s="79"/>
      <c r="G112" s="80"/>
      <c r="H112" s="81"/>
      <c r="I112" s="78"/>
      <c r="J112" s="81"/>
      <c r="K112" s="78"/>
      <c r="L112" s="78"/>
      <c r="M112" s="81"/>
      <c r="N112" s="81"/>
      <c r="O112" s="82"/>
      <c r="P112" s="81"/>
      <c r="Q112" s="81"/>
      <c r="R112" s="81"/>
      <c r="S112" s="81"/>
      <c r="T112" s="81"/>
      <c r="U112" s="81"/>
    </row>
    <row r="113" spans="1:21" s="83" customFormat="1" ht="42" customHeight="1" x14ac:dyDescent="0.25">
      <c r="A113" s="131"/>
      <c r="B113" s="125"/>
      <c r="C113" s="126"/>
      <c r="D113" s="80"/>
      <c r="E113" s="78"/>
      <c r="F113" s="79"/>
      <c r="G113" s="80"/>
      <c r="H113" s="81"/>
      <c r="I113" s="78"/>
      <c r="J113" s="81"/>
      <c r="K113" s="78"/>
      <c r="L113" s="78"/>
      <c r="M113" s="81"/>
      <c r="N113" s="81"/>
      <c r="O113" s="82"/>
      <c r="P113" s="81"/>
      <c r="Q113" s="81"/>
      <c r="R113" s="81"/>
      <c r="S113" s="81"/>
      <c r="T113" s="81"/>
      <c r="U113" s="81"/>
    </row>
    <row r="114" spans="1:21" s="83" customFormat="1" ht="42" customHeight="1" x14ac:dyDescent="0.25">
      <c r="A114" s="131"/>
      <c r="B114" s="125"/>
      <c r="C114" s="126"/>
      <c r="D114" s="80"/>
      <c r="E114" s="78"/>
      <c r="F114" s="79"/>
      <c r="G114" s="80"/>
      <c r="H114" s="81"/>
      <c r="I114" s="78"/>
      <c r="J114" s="81"/>
      <c r="K114" s="78"/>
      <c r="L114" s="78"/>
      <c r="M114" s="81"/>
      <c r="N114" s="81"/>
      <c r="O114" s="82"/>
      <c r="P114" s="81"/>
      <c r="Q114" s="81"/>
      <c r="R114" s="81"/>
      <c r="S114" s="81"/>
      <c r="T114" s="81"/>
      <c r="U114" s="81"/>
    </row>
    <row r="115" spans="1:21" s="83" customFormat="1" ht="43.15" customHeight="1" x14ac:dyDescent="0.25">
      <c r="A115" s="130"/>
      <c r="B115" s="124"/>
      <c r="C115" s="126"/>
      <c r="D115" s="80"/>
      <c r="E115" s="78"/>
      <c r="F115" s="79"/>
      <c r="G115" s="80"/>
      <c r="H115" s="81"/>
      <c r="I115" s="78"/>
      <c r="J115" s="81"/>
      <c r="K115" s="78"/>
      <c r="L115" s="78"/>
      <c r="M115" s="81"/>
      <c r="N115" s="81"/>
      <c r="O115" s="82"/>
      <c r="P115" s="81"/>
      <c r="Q115" s="81"/>
      <c r="R115" s="81"/>
      <c r="S115" s="81"/>
      <c r="T115" s="81"/>
      <c r="U115" s="81"/>
    </row>
    <row r="116" spans="1:21" s="83" customFormat="1" ht="42" customHeight="1" x14ac:dyDescent="0.25">
      <c r="A116" s="131"/>
      <c r="B116" s="125"/>
      <c r="C116" s="126"/>
      <c r="D116" s="80"/>
      <c r="E116" s="78"/>
      <c r="F116" s="79"/>
      <c r="G116" s="80"/>
      <c r="H116" s="81"/>
      <c r="I116" s="78"/>
      <c r="J116" s="81"/>
      <c r="K116" s="78"/>
      <c r="L116" s="78"/>
      <c r="M116" s="81"/>
      <c r="N116" s="81"/>
      <c r="O116" s="82"/>
      <c r="P116" s="81"/>
      <c r="Q116" s="81"/>
      <c r="R116" s="81"/>
      <c r="S116" s="81"/>
      <c r="T116" s="81"/>
      <c r="U116" s="81"/>
    </row>
    <row r="117" spans="1:21" s="83" customFormat="1" ht="42" customHeight="1" x14ac:dyDescent="0.25">
      <c r="A117" s="131"/>
      <c r="B117" s="125"/>
      <c r="C117" s="126"/>
      <c r="D117" s="80"/>
      <c r="E117" s="78"/>
      <c r="F117" s="79"/>
      <c r="G117" s="80"/>
      <c r="H117" s="81"/>
      <c r="I117" s="78"/>
      <c r="J117" s="81"/>
      <c r="K117" s="78"/>
      <c r="L117" s="78"/>
      <c r="M117" s="81"/>
      <c r="N117" s="81"/>
      <c r="O117" s="82"/>
      <c r="P117" s="81"/>
      <c r="Q117" s="81"/>
      <c r="R117" s="81"/>
      <c r="S117" s="81"/>
      <c r="T117" s="81"/>
      <c r="U117" s="81"/>
    </row>
    <row r="118" spans="1:21" s="83" customFormat="1" ht="42" customHeight="1" x14ac:dyDescent="0.25">
      <c r="A118" s="131"/>
      <c r="B118" s="125"/>
      <c r="C118" s="126"/>
      <c r="D118" s="80"/>
      <c r="E118" s="78"/>
      <c r="F118" s="79"/>
      <c r="G118" s="80"/>
      <c r="H118" s="81"/>
      <c r="I118" s="78"/>
      <c r="J118" s="81"/>
      <c r="K118" s="78"/>
      <c r="L118" s="78"/>
      <c r="M118" s="81"/>
      <c r="N118" s="81"/>
      <c r="O118" s="82"/>
      <c r="P118" s="81"/>
      <c r="Q118" s="81"/>
      <c r="R118" s="81"/>
      <c r="S118" s="81"/>
      <c r="T118" s="81"/>
      <c r="U118" s="81"/>
    </row>
    <row r="119" spans="1:21" s="83" customFormat="1" ht="42" customHeight="1" x14ac:dyDescent="0.25">
      <c r="A119" s="131"/>
      <c r="B119" s="125"/>
      <c r="C119" s="126"/>
      <c r="D119" s="80"/>
      <c r="E119" s="78"/>
      <c r="F119" s="79"/>
      <c r="G119" s="80"/>
      <c r="H119" s="81"/>
      <c r="I119" s="78"/>
      <c r="J119" s="81"/>
      <c r="K119" s="78"/>
      <c r="L119" s="78"/>
      <c r="M119" s="81"/>
      <c r="N119" s="81"/>
      <c r="O119" s="82"/>
      <c r="P119" s="81"/>
      <c r="Q119" s="81"/>
      <c r="R119" s="81"/>
      <c r="S119" s="81"/>
      <c r="T119" s="81"/>
      <c r="U119" s="81"/>
    </row>
    <row r="120" spans="1:21" s="83" customFormat="1" ht="42" customHeight="1" x14ac:dyDescent="0.25">
      <c r="A120" s="131"/>
      <c r="B120" s="125"/>
      <c r="C120" s="126"/>
      <c r="D120" s="80"/>
      <c r="E120" s="78"/>
      <c r="F120" s="79"/>
      <c r="G120" s="80"/>
      <c r="H120" s="81"/>
      <c r="I120" s="78"/>
      <c r="J120" s="81"/>
      <c r="K120" s="78"/>
      <c r="L120" s="78"/>
      <c r="M120" s="81"/>
      <c r="N120" s="81"/>
      <c r="O120" s="82"/>
      <c r="P120" s="81"/>
      <c r="Q120" s="81"/>
      <c r="R120" s="81"/>
      <c r="S120" s="81"/>
      <c r="T120" s="81"/>
      <c r="U120" s="81"/>
    </row>
    <row r="121" spans="1:21" s="83" customFormat="1" ht="42" customHeight="1" x14ac:dyDescent="0.25">
      <c r="A121" s="131"/>
      <c r="B121" s="125"/>
      <c r="C121" s="126"/>
      <c r="D121" s="80"/>
      <c r="E121" s="78"/>
      <c r="F121" s="79"/>
      <c r="G121" s="80"/>
      <c r="H121" s="81"/>
      <c r="I121" s="78"/>
      <c r="J121" s="81"/>
      <c r="K121" s="78"/>
      <c r="L121" s="78"/>
      <c r="M121" s="81"/>
      <c r="N121" s="81"/>
      <c r="O121" s="82"/>
      <c r="P121" s="81"/>
      <c r="Q121" s="81"/>
      <c r="R121" s="81"/>
      <c r="S121" s="81"/>
      <c r="T121" s="81"/>
      <c r="U121" s="81"/>
    </row>
    <row r="122" spans="1:21" s="83" customFormat="1" ht="42" customHeight="1" x14ac:dyDescent="0.25">
      <c r="A122" s="131"/>
      <c r="B122" s="125"/>
      <c r="C122" s="126"/>
      <c r="D122" s="80"/>
      <c r="E122" s="78"/>
      <c r="F122" s="79"/>
      <c r="G122" s="80"/>
      <c r="H122" s="81"/>
      <c r="I122" s="78"/>
      <c r="J122" s="81"/>
      <c r="K122" s="78"/>
      <c r="L122" s="78"/>
      <c r="M122" s="81"/>
      <c r="N122" s="81"/>
      <c r="O122" s="82"/>
      <c r="P122" s="81"/>
      <c r="Q122" s="81"/>
      <c r="R122" s="81"/>
      <c r="S122" s="81"/>
      <c r="T122" s="81"/>
      <c r="U122" s="81"/>
    </row>
    <row r="123" spans="1:21" ht="39.6" customHeight="1" x14ac:dyDescent="0.2">
      <c r="A123" s="87"/>
      <c r="B123" s="88"/>
      <c r="C123" s="88"/>
      <c r="D123" s="88"/>
      <c r="E123" s="89"/>
      <c r="F123" s="90"/>
      <c r="G123" s="88"/>
      <c r="H123" s="88"/>
      <c r="I123" s="90"/>
      <c r="J123" s="88"/>
      <c r="K123" s="90"/>
      <c r="L123" s="90"/>
      <c r="M123" s="91"/>
      <c r="N123" s="88"/>
      <c r="O123" s="88"/>
      <c r="P123" s="88"/>
      <c r="Q123" s="88"/>
      <c r="R123" s="88"/>
      <c r="S123" s="88"/>
      <c r="T123" s="88"/>
      <c r="U123" s="88"/>
    </row>
    <row r="124" spans="1:21" ht="43.9" customHeight="1" x14ac:dyDescent="0.2">
      <c r="A124" s="87"/>
      <c r="B124" s="88"/>
      <c r="C124" s="88"/>
      <c r="D124" s="88"/>
      <c r="E124" s="89"/>
      <c r="F124" s="90"/>
      <c r="G124" s="88"/>
      <c r="H124" s="88"/>
      <c r="I124" s="90"/>
      <c r="J124" s="88"/>
      <c r="K124" s="90"/>
      <c r="L124" s="90"/>
      <c r="M124" s="91"/>
      <c r="N124" s="88"/>
      <c r="O124" s="88"/>
      <c r="P124" s="88"/>
      <c r="Q124" s="88"/>
      <c r="R124" s="88"/>
      <c r="S124" s="88"/>
      <c r="T124" s="88"/>
      <c r="U124" s="88"/>
    </row>
  </sheetData>
  <autoFilter ref="A9:U17" xr:uid="{00000000-0009-0000-0000-000002000000}"/>
  <mergeCells count="96">
    <mergeCell ref="A115:A122"/>
    <mergeCell ref="B115:B122"/>
    <mergeCell ref="C115:C116"/>
    <mergeCell ref="C117:C118"/>
    <mergeCell ref="C119:C120"/>
    <mergeCell ref="C121:C122"/>
    <mergeCell ref="A107:A114"/>
    <mergeCell ref="B107:B114"/>
    <mergeCell ref="C107:C108"/>
    <mergeCell ref="C109:C110"/>
    <mergeCell ref="C111:C112"/>
    <mergeCell ref="C113:C114"/>
    <mergeCell ref="A99:A106"/>
    <mergeCell ref="B99:B106"/>
    <mergeCell ref="C99:C100"/>
    <mergeCell ref="C101:C102"/>
    <mergeCell ref="C103:C104"/>
    <mergeCell ref="C105:C106"/>
    <mergeCell ref="A91:A98"/>
    <mergeCell ref="B91:B98"/>
    <mergeCell ref="C91:C92"/>
    <mergeCell ref="C93:C94"/>
    <mergeCell ref="C95:C96"/>
    <mergeCell ref="C97:C98"/>
    <mergeCell ref="C73:C74"/>
    <mergeCell ref="A75:A82"/>
    <mergeCell ref="B75:B82"/>
    <mergeCell ref="C75:C76"/>
    <mergeCell ref="C77:C78"/>
    <mergeCell ref="C79:C80"/>
    <mergeCell ref="C81:C82"/>
    <mergeCell ref="A67:A74"/>
    <mergeCell ref="B67:B74"/>
    <mergeCell ref="C67:C68"/>
    <mergeCell ref="C69:C70"/>
    <mergeCell ref="C71:C72"/>
    <mergeCell ref="A83:A90"/>
    <mergeCell ref="B83:B90"/>
    <mergeCell ref="C83:C84"/>
    <mergeCell ref="C85:C86"/>
    <mergeCell ref="C87:C88"/>
    <mergeCell ref="C89:C90"/>
    <mergeCell ref="D57:D58"/>
    <mergeCell ref="D59:D60"/>
    <mergeCell ref="C61:C62"/>
    <mergeCell ref="C63:C64"/>
    <mergeCell ref="C65:C66"/>
    <mergeCell ref="A61:A66"/>
    <mergeCell ref="A40:A49"/>
    <mergeCell ref="B40:B49"/>
    <mergeCell ref="C40:C42"/>
    <mergeCell ref="C43:C45"/>
    <mergeCell ref="A50:A60"/>
    <mergeCell ref="B50:B60"/>
    <mergeCell ref="C50:C52"/>
    <mergeCell ref="C53:C54"/>
    <mergeCell ref="C55:C56"/>
    <mergeCell ref="C57:C60"/>
    <mergeCell ref="D43:D45"/>
    <mergeCell ref="C46:C49"/>
    <mergeCell ref="D46:D47"/>
    <mergeCell ref="D48:D49"/>
    <mergeCell ref="A33:A39"/>
    <mergeCell ref="B33:B39"/>
    <mergeCell ref="C33:C35"/>
    <mergeCell ref="C36:C39"/>
    <mergeCell ref="D36:D37"/>
    <mergeCell ref="D38:D39"/>
    <mergeCell ref="D24:D25"/>
    <mergeCell ref="A26:A32"/>
    <mergeCell ref="B26:B32"/>
    <mergeCell ref="C26:C28"/>
    <mergeCell ref="D26:D28"/>
    <mergeCell ref="C29:C32"/>
    <mergeCell ref="D29:D30"/>
    <mergeCell ref="D31:D32"/>
    <mergeCell ref="A18:A25"/>
    <mergeCell ref="B18:B25"/>
    <mergeCell ref="C18:C19"/>
    <mergeCell ref="C20:C21"/>
    <mergeCell ref="C22:C23"/>
    <mergeCell ref="C24:C25"/>
    <mergeCell ref="H8:K8"/>
    <mergeCell ref="P8:U8"/>
    <mergeCell ref="A10:A17"/>
    <mergeCell ref="B10:B17"/>
    <mergeCell ref="C10:C13"/>
    <mergeCell ref="D10:D13"/>
    <mergeCell ref="C14:C15"/>
    <mergeCell ref="C16:C17"/>
    <mergeCell ref="Q3:U3"/>
    <mergeCell ref="Q4:U4"/>
    <mergeCell ref="H5:L5"/>
    <mergeCell ref="Q5:U5"/>
    <mergeCell ref="H6:L6"/>
    <mergeCell ref="Q6:U6"/>
  </mergeCells>
  <pageMargins left="0.7" right="0.7" top="0.75" bottom="0.75" header="0.3" footer="0.3"/>
  <pageSetup orientation="portrait" horizontalDpi="4294967294" verticalDpi="4294967294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454571-1D4D-4ADD-858D-E7F960305DFD}">
  <dimension ref="B3:O12"/>
  <sheetViews>
    <sheetView showGridLines="0" zoomScale="85" zoomScaleNormal="85" workbookViewId="0">
      <selection activeCell="R55" sqref="R55"/>
    </sheetView>
  </sheetViews>
  <sheetFormatPr defaultRowHeight="15" x14ac:dyDescent="0.25"/>
  <sheetData>
    <row r="3" spans="2:15" ht="18.75" x14ac:dyDescent="0.3">
      <c r="B3" s="2"/>
    </row>
    <row r="8" spans="2:15" ht="18.75" x14ac:dyDescent="0.3">
      <c r="L8" s="2"/>
    </row>
    <row r="12" spans="2:15" ht="18.75" x14ac:dyDescent="0.3">
      <c r="O12" s="2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F2FA97-EA14-454F-BBE2-03C386C213DA}">
  <sheetPr>
    <pageSetUpPr fitToPage="1"/>
  </sheetPr>
  <dimension ref="C1:I2"/>
  <sheetViews>
    <sheetView showGridLines="0" topLeftCell="A58" zoomScale="205" zoomScaleNormal="205" workbookViewId="0">
      <selection activeCell="J58" sqref="J58"/>
    </sheetView>
  </sheetViews>
  <sheetFormatPr defaultRowHeight="15" x14ac:dyDescent="0.25"/>
  <sheetData>
    <row r="1" spans="3:9" x14ac:dyDescent="0.25">
      <c r="C1" s="13" t="s">
        <v>0</v>
      </c>
      <c r="D1" s="13"/>
      <c r="E1" s="13"/>
      <c r="F1" s="13"/>
      <c r="G1" s="13"/>
      <c r="H1" s="13"/>
      <c r="I1" s="14"/>
    </row>
    <row r="2" spans="3:9" ht="13.9" customHeight="1" x14ac:dyDescent="0.25"/>
  </sheetData>
  <pageMargins left="0.25" right="0.25" top="0.75" bottom="0.75" header="0.3" footer="0.3"/>
  <pageSetup scale="25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854D87-10E0-4CA6-9B27-5D80DDBFC3AB}">
  <dimension ref="A1"/>
  <sheetViews>
    <sheetView zoomScale="55" zoomScaleNormal="55" workbookViewId="0">
      <selection activeCell="Q28" sqref="Q2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776F07-4D27-4A22-95B8-C779BBA94423}">
  <sheetPr>
    <pageSetUpPr fitToPage="1"/>
  </sheetPr>
  <dimension ref="A1:G2"/>
  <sheetViews>
    <sheetView showGridLines="0" topLeftCell="A42" zoomScaleNormal="100" workbookViewId="0">
      <selection activeCell="AA111" sqref="AA111"/>
    </sheetView>
  </sheetViews>
  <sheetFormatPr defaultRowHeight="15" x14ac:dyDescent="0.25"/>
  <sheetData>
    <row r="1" spans="1:7" x14ac:dyDescent="0.25">
      <c r="A1" s="13" t="s">
        <v>0</v>
      </c>
      <c r="B1" s="13"/>
      <c r="C1" s="13"/>
      <c r="D1" s="13"/>
      <c r="E1" s="13"/>
      <c r="F1" s="13"/>
      <c r="G1" s="14"/>
    </row>
    <row r="2" spans="1:7" ht="13.9" customHeight="1" x14ac:dyDescent="0.25"/>
  </sheetData>
  <pageMargins left="0.25" right="0.25" top="0.75" bottom="0.75" header="0.3" footer="0.3"/>
  <pageSetup scale="25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7B2A0D-CBCE-495B-BA48-83029276AB51}">
  <sheetPr>
    <pageSetUpPr fitToPage="1"/>
  </sheetPr>
  <dimension ref="A1"/>
  <sheetViews>
    <sheetView zoomScale="145" zoomScaleNormal="145" workbookViewId="0">
      <selection activeCell="V27" sqref="V27"/>
    </sheetView>
  </sheetViews>
  <sheetFormatPr defaultRowHeight="15" x14ac:dyDescent="0.25"/>
  <sheetData/>
  <pageMargins left="0.25" right="0.25" top="0.75" bottom="0.75" header="0.3" footer="0.3"/>
  <pageSetup scale="69" orientation="landscape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2170EA-A676-46D4-9F52-2F16DEEC0922}">
  <dimension ref="B2:P21"/>
  <sheetViews>
    <sheetView zoomScale="70" zoomScaleNormal="70" workbookViewId="0">
      <pane xSplit="2" ySplit="2" topLeftCell="C8" activePane="bottomRight" state="frozen"/>
      <selection pane="topRight" activeCell="C1" sqref="C1"/>
      <selection pane="bottomLeft" activeCell="A3" sqref="A3"/>
      <selection pane="bottomRight" activeCell="I29" sqref="I29"/>
    </sheetView>
  </sheetViews>
  <sheetFormatPr defaultRowHeight="15" x14ac:dyDescent="0.25"/>
  <cols>
    <col min="2" max="2" width="9.140625" style="3"/>
    <col min="4" max="4" width="26.28515625" bestFit="1" customWidth="1"/>
    <col min="5" max="5" width="9.140625" style="4"/>
    <col min="6" max="6" width="40" style="34" customWidth="1"/>
    <col min="7" max="7" width="42.5703125" style="5" customWidth="1"/>
    <col min="8" max="8" width="36.5703125" style="5" customWidth="1"/>
    <col min="9" max="9" width="35.5703125" customWidth="1"/>
    <col min="10" max="10" width="31.5703125" customWidth="1"/>
    <col min="11" max="12" width="17.42578125" style="4" customWidth="1"/>
    <col min="13" max="13" width="10.28515625" style="4" customWidth="1"/>
    <col min="14" max="16" width="17.42578125" customWidth="1"/>
  </cols>
  <sheetData>
    <row r="2" spans="2:16" s="3" customFormat="1" x14ac:dyDescent="0.25">
      <c r="B2" s="6" t="s">
        <v>1</v>
      </c>
      <c r="C2" s="6" t="s">
        <v>2</v>
      </c>
      <c r="D2" s="6" t="s">
        <v>3</v>
      </c>
      <c r="E2" s="7" t="s">
        <v>4</v>
      </c>
      <c r="F2" s="33" t="s">
        <v>5</v>
      </c>
      <c r="G2" s="17" t="s">
        <v>6</v>
      </c>
      <c r="H2" s="17" t="s">
        <v>7</v>
      </c>
      <c r="I2" s="15" t="s">
        <v>8</v>
      </c>
      <c r="J2" s="15" t="s">
        <v>9</v>
      </c>
      <c r="K2" s="10" t="s">
        <v>10</v>
      </c>
      <c r="L2" s="10" t="s">
        <v>11</v>
      </c>
      <c r="M2" s="10" t="s">
        <v>12</v>
      </c>
      <c r="N2" s="8" t="s">
        <v>13</v>
      </c>
      <c r="O2" s="8" t="s">
        <v>14</v>
      </c>
    </row>
    <row r="3" spans="2:16" ht="106.9" customHeight="1" x14ac:dyDescent="0.25">
      <c r="B3" s="10">
        <v>1</v>
      </c>
      <c r="C3" s="10" t="s">
        <v>15</v>
      </c>
      <c r="D3" s="10" t="s">
        <v>16</v>
      </c>
      <c r="E3" s="10">
        <v>2</v>
      </c>
      <c r="F3" s="12" t="s">
        <v>17</v>
      </c>
      <c r="G3" s="23" t="s">
        <v>18</v>
      </c>
      <c r="H3" s="16"/>
      <c r="I3" s="22" t="s">
        <v>19</v>
      </c>
      <c r="J3" s="22"/>
      <c r="K3" s="10">
        <v>15</v>
      </c>
      <c r="L3" s="10">
        <f t="shared" ref="L3:L9" si="0">K3*E3</f>
        <v>30</v>
      </c>
      <c r="M3" s="10">
        <f t="shared" ref="M3:M9" si="1">L3/58</f>
        <v>0.51724137931034486</v>
      </c>
      <c r="N3" s="9"/>
      <c r="O3" s="9"/>
    </row>
    <row r="4" spans="2:16" ht="240" x14ac:dyDescent="0.25">
      <c r="B4" s="10">
        <v>2</v>
      </c>
      <c r="C4" s="10"/>
      <c r="D4" s="10" t="s">
        <v>20</v>
      </c>
      <c r="E4" s="10">
        <v>1</v>
      </c>
      <c r="F4" s="19" t="s">
        <v>21</v>
      </c>
      <c r="G4" s="23" t="s">
        <v>22</v>
      </c>
      <c r="H4" s="16"/>
      <c r="I4" s="32" t="s">
        <v>23</v>
      </c>
      <c r="J4" s="22"/>
      <c r="K4" s="10">
        <v>349.75</v>
      </c>
      <c r="L4" s="10">
        <f>K4*E4</f>
        <v>349.75</v>
      </c>
      <c r="M4" s="10">
        <f>L4/58</f>
        <v>6.0301724137931032</v>
      </c>
      <c r="N4" s="9"/>
      <c r="O4" s="9"/>
    </row>
    <row r="5" spans="2:16" ht="75" x14ac:dyDescent="0.25">
      <c r="B5" s="10">
        <v>3</v>
      </c>
      <c r="C5" s="10" t="s">
        <v>15</v>
      </c>
      <c r="D5" s="10" t="s">
        <v>24</v>
      </c>
      <c r="E5" s="10">
        <v>1</v>
      </c>
      <c r="F5" s="19" t="s">
        <v>25</v>
      </c>
      <c r="G5" s="23" t="s">
        <v>26</v>
      </c>
      <c r="H5" s="11"/>
      <c r="I5" s="22" t="s">
        <v>27</v>
      </c>
      <c r="J5" s="22"/>
      <c r="K5" s="10">
        <v>250</v>
      </c>
      <c r="L5" s="10">
        <f t="shared" si="0"/>
        <v>250</v>
      </c>
      <c r="M5" s="10">
        <f t="shared" si="1"/>
        <v>4.3103448275862073</v>
      </c>
      <c r="N5" s="9"/>
      <c r="O5" s="21" t="s">
        <v>28</v>
      </c>
    </row>
    <row r="6" spans="2:16" ht="150" x14ac:dyDescent="0.25">
      <c r="B6" s="10">
        <v>4</v>
      </c>
      <c r="C6" s="10" t="s">
        <v>15</v>
      </c>
      <c r="D6" s="10" t="s">
        <v>29</v>
      </c>
      <c r="E6" s="10">
        <v>1</v>
      </c>
      <c r="F6" s="19" t="s">
        <v>30</v>
      </c>
      <c r="G6" s="19" t="s">
        <v>31</v>
      </c>
      <c r="H6" s="12"/>
      <c r="I6" s="22" t="s">
        <v>32</v>
      </c>
      <c r="J6" s="31" t="s">
        <v>33</v>
      </c>
      <c r="K6" s="35">
        <v>2699</v>
      </c>
      <c r="L6" s="10">
        <f t="shared" si="0"/>
        <v>2699</v>
      </c>
      <c r="M6" s="10">
        <f t="shared" si="1"/>
        <v>46.53448275862069</v>
      </c>
      <c r="N6" s="20"/>
      <c r="O6" s="21" t="s">
        <v>34</v>
      </c>
    </row>
    <row r="7" spans="2:16" ht="45" x14ac:dyDescent="0.25">
      <c r="B7" s="10">
        <v>5</v>
      </c>
      <c r="C7" s="10" t="s">
        <v>15</v>
      </c>
      <c r="D7" s="10" t="s">
        <v>35</v>
      </c>
      <c r="E7" s="10">
        <v>1</v>
      </c>
      <c r="F7" s="12" t="s">
        <v>36</v>
      </c>
      <c r="G7" s="23" t="s">
        <v>37</v>
      </c>
      <c r="I7" s="31" t="s">
        <v>33</v>
      </c>
      <c r="J7" s="31" t="s">
        <v>33</v>
      </c>
      <c r="K7" s="10"/>
      <c r="L7" s="10">
        <f t="shared" si="0"/>
        <v>0</v>
      </c>
      <c r="M7" s="10">
        <f t="shared" si="1"/>
        <v>0</v>
      </c>
      <c r="N7" s="9"/>
      <c r="O7" s="21" t="s">
        <v>38</v>
      </c>
    </row>
    <row r="8" spans="2:16" ht="90" x14ac:dyDescent="0.25">
      <c r="B8" s="10">
        <v>6</v>
      </c>
      <c r="C8" s="10" t="s">
        <v>15</v>
      </c>
      <c r="D8" s="10" t="s">
        <v>39</v>
      </c>
      <c r="E8" s="10">
        <v>2</v>
      </c>
      <c r="F8" s="12" t="s">
        <v>40</v>
      </c>
      <c r="G8" s="23" t="s">
        <v>41</v>
      </c>
      <c r="H8" s="11"/>
      <c r="I8" s="22" t="s">
        <v>42</v>
      </c>
      <c r="J8" s="22"/>
      <c r="K8" s="10">
        <v>15</v>
      </c>
      <c r="L8" s="10">
        <f t="shared" si="0"/>
        <v>30</v>
      </c>
      <c r="M8" s="10">
        <f t="shared" si="1"/>
        <v>0.51724137931034486</v>
      </c>
      <c r="N8" s="9"/>
      <c r="O8" s="9"/>
    </row>
    <row r="9" spans="2:16" ht="29.25" customHeight="1" x14ac:dyDescent="0.25">
      <c r="B9" s="10">
        <v>7</v>
      </c>
      <c r="C9" s="10" t="s">
        <v>15</v>
      </c>
      <c r="D9" s="10" t="s">
        <v>43</v>
      </c>
      <c r="E9" s="157">
        <v>1</v>
      </c>
      <c r="F9" s="160" t="s">
        <v>44</v>
      </c>
      <c r="G9" s="24"/>
      <c r="H9" s="11"/>
      <c r="I9" s="163" t="s">
        <v>45</v>
      </c>
      <c r="J9" s="163"/>
      <c r="K9" s="157">
        <v>215</v>
      </c>
      <c r="L9" s="157">
        <f t="shared" si="0"/>
        <v>215</v>
      </c>
      <c r="M9" s="157">
        <f t="shared" si="1"/>
        <v>3.7068965517241379</v>
      </c>
      <c r="N9" s="9"/>
      <c r="O9" s="9"/>
    </row>
    <row r="10" spans="2:16" ht="29.25" customHeight="1" x14ac:dyDescent="0.25">
      <c r="B10" s="10">
        <v>8</v>
      </c>
      <c r="C10" s="10" t="s">
        <v>15</v>
      </c>
      <c r="D10" s="10" t="s">
        <v>46</v>
      </c>
      <c r="E10" s="158"/>
      <c r="F10" s="161"/>
      <c r="G10" s="24"/>
      <c r="H10" s="11"/>
      <c r="I10" s="163"/>
      <c r="J10" s="164"/>
      <c r="K10" s="157"/>
      <c r="L10" s="157"/>
      <c r="M10" s="157"/>
      <c r="N10" s="9"/>
      <c r="O10" s="9"/>
    </row>
    <row r="11" spans="2:16" ht="29.25" customHeight="1" x14ac:dyDescent="0.25">
      <c r="B11" s="10">
        <v>9</v>
      </c>
      <c r="C11" s="10" t="s">
        <v>15</v>
      </c>
      <c r="D11" s="10" t="s">
        <v>47</v>
      </c>
      <c r="E11" s="159"/>
      <c r="F11" s="162"/>
      <c r="G11" s="24"/>
      <c r="H11" s="11"/>
      <c r="I11" s="163"/>
      <c r="J11" s="165"/>
      <c r="K11" s="157"/>
      <c r="L11" s="157"/>
      <c r="M11" s="157"/>
      <c r="N11" s="9"/>
      <c r="O11" s="9"/>
    </row>
    <row r="12" spans="2:16" ht="105" x14ac:dyDescent="0.25">
      <c r="B12" s="10">
        <v>10</v>
      </c>
      <c r="C12" s="10" t="s">
        <v>15</v>
      </c>
      <c r="D12" s="10" t="s">
        <v>48</v>
      </c>
      <c r="E12" s="10">
        <v>2</v>
      </c>
      <c r="F12" s="12" t="s">
        <v>49</v>
      </c>
      <c r="G12" s="23" t="s">
        <v>50</v>
      </c>
      <c r="H12" s="11"/>
      <c r="I12" s="22" t="s">
        <v>51</v>
      </c>
      <c r="J12" s="22"/>
      <c r="K12" s="10">
        <v>72</v>
      </c>
      <c r="L12" s="10">
        <f t="shared" ref="L12:L17" si="2">K12*E12</f>
        <v>144</v>
      </c>
      <c r="M12" s="10">
        <f t="shared" ref="M12:M17" si="3">L12/58</f>
        <v>2.4827586206896552</v>
      </c>
      <c r="N12" s="9"/>
      <c r="O12" s="9"/>
    </row>
    <row r="13" spans="2:16" ht="159" customHeight="1" x14ac:dyDescent="0.25">
      <c r="B13" s="10">
        <v>12</v>
      </c>
      <c r="C13" s="10" t="s">
        <v>15</v>
      </c>
      <c r="D13" s="10" t="s">
        <v>52</v>
      </c>
      <c r="E13" s="10">
        <v>1</v>
      </c>
      <c r="F13" s="12" t="s">
        <v>53</v>
      </c>
      <c r="G13" s="23" t="s">
        <v>54</v>
      </c>
      <c r="H13" s="11"/>
      <c r="I13" s="22" t="s">
        <v>55</v>
      </c>
      <c r="J13" s="22"/>
      <c r="K13" s="10">
        <v>67</v>
      </c>
      <c r="L13" s="10">
        <f t="shared" si="2"/>
        <v>67</v>
      </c>
      <c r="M13" s="10">
        <f t="shared" si="3"/>
        <v>1.1551724137931034</v>
      </c>
      <c r="N13" s="9"/>
      <c r="O13" s="28" t="s">
        <v>56</v>
      </c>
      <c r="P13" s="27" t="s">
        <v>57</v>
      </c>
    </row>
    <row r="14" spans="2:16" ht="90" x14ac:dyDescent="0.25">
      <c r="B14" s="10">
        <v>13</v>
      </c>
      <c r="C14" s="10" t="s">
        <v>15</v>
      </c>
      <c r="D14" s="10" t="s">
        <v>58</v>
      </c>
      <c r="E14" s="10">
        <v>1</v>
      </c>
      <c r="F14" s="19" t="s">
        <v>59</v>
      </c>
      <c r="G14" s="23" t="s">
        <v>60</v>
      </c>
      <c r="H14" s="11"/>
      <c r="I14" s="31" t="s">
        <v>33</v>
      </c>
      <c r="J14" s="31" t="s">
        <v>33</v>
      </c>
      <c r="K14" s="10"/>
      <c r="L14" s="10">
        <f t="shared" si="2"/>
        <v>0</v>
      </c>
      <c r="M14" s="10">
        <f t="shared" si="3"/>
        <v>0</v>
      </c>
      <c r="N14" s="9"/>
      <c r="O14" s="21" t="s">
        <v>61</v>
      </c>
    </row>
    <row r="15" spans="2:16" ht="120" x14ac:dyDescent="0.25">
      <c r="B15" s="10">
        <v>14</v>
      </c>
      <c r="C15" s="10" t="s">
        <v>15</v>
      </c>
      <c r="D15" s="10" t="s">
        <v>62</v>
      </c>
      <c r="E15" s="10">
        <v>1</v>
      </c>
      <c r="F15" s="12" t="s">
        <v>63</v>
      </c>
      <c r="G15" s="23" t="s">
        <v>64</v>
      </c>
      <c r="H15" s="11"/>
      <c r="I15" s="22" t="s">
        <v>65</v>
      </c>
      <c r="J15" s="22"/>
      <c r="K15" s="10">
        <v>40</v>
      </c>
      <c r="L15" s="10">
        <f t="shared" si="2"/>
        <v>40</v>
      </c>
      <c r="M15" s="10">
        <f t="shared" si="3"/>
        <v>0.68965517241379315</v>
      </c>
      <c r="N15" s="9"/>
      <c r="O15" s="9"/>
    </row>
    <row r="16" spans="2:16" ht="120" x14ac:dyDescent="0.25">
      <c r="B16" s="10">
        <v>15</v>
      </c>
      <c r="C16" s="10" t="s">
        <v>15</v>
      </c>
      <c r="D16" s="10" t="s">
        <v>66</v>
      </c>
      <c r="E16" s="10">
        <v>1</v>
      </c>
      <c r="F16" s="12" t="s">
        <v>67</v>
      </c>
      <c r="G16" s="23" t="s">
        <v>37</v>
      </c>
      <c r="H16" s="11"/>
      <c r="I16" s="26" t="s">
        <v>68</v>
      </c>
      <c r="J16" s="26"/>
      <c r="K16" s="10">
        <v>9</v>
      </c>
      <c r="L16" s="10">
        <f t="shared" si="2"/>
        <v>9</v>
      </c>
      <c r="M16" s="10">
        <f t="shared" si="3"/>
        <v>0.15517241379310345</v>
      </c>
      <c r="N16" s="9"/>
      <c r="O16" s="9"/>
    </row>
    <row r="17" spans="2:15" ht="120" x14ac:dyDescent="0.25">
      <c r="B17" s="10">
        <v>16</v>
      </c>
      <c r="C17" s="10" t="s">
        <v>15</v>
      </c>
      <c r="D17" s="10" t="s">
        <v>69</v>
      </c>
      <c r="E17" s="10">
        <v>1</v>
      </c>
      <c r="F17" s="12" t="s">
        <v>70</v>
      </c>
      <c r="G17" s="19" t="s">
        <v>71</v>
      </c>
      <c r="H17" s="11"/>
      <c r="I17" s="22" t="s">
        <v>72</v>
      </c>
      <c r="J17" s="22"/>
      <c r="K17" s="10">
        <v>66</v>
      </c>
      <c r="L17" s="10">
        <f t="shared" si="2"/>
        <v>66</v>
      </c>
      <c r="M17" s="10">
        <f t="shared" si="3"/>
        <v>1.1379310344827587</v>
      </c>
      <c r="N17" s="9"/>
      <c r="O17" s="21" t="s">
        <v>73</v>
      </c>
    </row>
    <row r="18" spans="2:15" x14ac:dyDescent="0.25">
      <c r="B18" s="10"/>
      <c r="C18" s="10"/>
      <c r="D18" s="10"/>
      <c r="E18" s="10"/>
      <c r="F18" s="12"/>
      <c r="G18" s="11"/>
      <c r="H18" s="11"/>
      <c r="I18" s="9"/>
      <c r="J18" s="30"/>
      <c r="K18" s="29"/>
      <c r="L18" s="29"/>
      <c r="M18" s="29"/>
      <c r="N18" s="9"/>
      <c r="O18" s="9"/>
    </row>
    <row r="19" spans="2:15" x14ac:dyDescent="0.25">
      <c r="I19" t="s">
        <v>74</v>
      </c>
      <c r="K19" s="25">
        <f>SUM(K3:K17)</f>
        <v>3797.75</v>
      </c>
      <c r="L19" s="25">
        <f>SUM(L3:L17)</f>
        <v>3899.75</v>
      </c>
      <c r="M19" s="25">
        <f>SUM(M3:M17)</f>
        <v>67.237068965517253</v>
      </c>
    </row>
    <row r="20" spans="2:15" x14ac:dyDescent="0.25">
      <c r="B20" s="3" t="s">
        <v>75</v>
      </c>
    </row>
    <row r="21" spans="2:15" x14ac:dyDescent="0.25">
      <c r="C21" t="s">
        <v>76</v>
      </c>
    </row>
  </sheetData>
  <mergeCells count="7">
    <mergeCell ref="M9:M11"/>
    <mergeCell ref="E9:E11"/>
    <mergeCell ref="F9:F11"/>
    <mergeCell ref="I9:I11"/>
    <mergeCell ref="K9:K11"/>
    <mergeCell ref="L9:L11"/>
    <mergeCell ref="J9:J11"/>
  </mergeCells>
  <hyperlinks>
    <hyperlink ref="I6" r:id="rId1" display="https://www.aliexpress.us/item/3256803043307815.html?spm=a2g0o.productlist.0.0.26561dde0kDY58&amp;algo_pvid=1263a817-665e-40aa-be0d-a15946b1c803&amp;algo_exp_id=1263a817-665e-40aa-be0d-a15946b1c803-0&amp;pdp_ext_f=%7B%22sku_id%22%3A%2212000024758635331%22%7D&amp;pdp_npi=2%40dis%21USD%2122.45%2122.45%21%21%21%21%21%402103399116704041611805654e6909%2112000024758635331%21sea&amp;curPageLogUid=3oj6kgvIfWwY" xr:uid="{D9E9F109-3E17-40BE-BEAC-E2CCDAB5213D}"/>
    <hyperlink ref="I17" r:id="rId2" xr:uid="{F3E39049-FCCB-43EF-AB40-C4E0DFFB6784}"/>
    <hyperlink ref="I5" r:id="rId3" xr:uid="{FD2F2199-927E-48CB-B9F9-BA23748211BD}"/>
    <hyperlink ref="I3" r:id="rId4" xr:uid="{AAF40BD2-FDBD-4FCD-834D-693BDFB6F240}"/>
    <hyperlink ref="I8" r:id="rId5" xr:uid="{A66ED4D9-E118-4511-A4DA-301E70D1B2B1}"/>
    <hyperlink ref="I9" r:id="rId6" xr:uid="{0BB42E68-0EDE-4167-A1BC-92BA8D05BDF9}"/>
    <hyperlink ref="I12" r:id="rId7" xr:uid="{4E9130E9-732D-48D1-B11E-757EC6873556}"/>
    <hyperlink ref="I13" r:id="rId8" xr:uid="{22E4FA80-636D-43F1-8637-21D5BA558827}"/>
    <hyperlink ref="I15" r:id="rId9" xr:uid="{9282C369-508A-48B4-ADBF-E3D89B13FC14}"/>
    <hyperlink ref="I16" r:id="rId10" xr:uid="{DAF87385-51B2-4E44-8779-9AA553C66791}"/>
    <hyperlink ref="P13" r:id="rId11" xr:uid="{DCD77C7D-FA2E-4281-87F7-B7952FBD0D26}"/>
    <hyperlink ref="I4" r:id="rId12" display="https://www.lazada.com.ph/products/capacitive-proximity-sensor-ljc18a3-b-zby-i1801949402-s7644978230.html?spm=a2o4l.tm80167379.5934338580.1.318324bcwCjmjT.318324bcwCjmjT&amp;priceCompare=skuId%3A7644978230%3Bsource%3Alazada-om%3Bsn%3Adf1ae12b-59cc-4be4-8982-44f406b48519%3BoriginPrice%3A34975%3BvoucherPrice%3A34975%3Btimestamp%3A1670232744182" xr:uid="{4927B0F7-31B1-4491-8EF5-AE1BADC57F23}"/>
  </hyperlinks>
  <pageMargins left="0.7" right="0.7" top="0.75" bottom="0.75" header="0.3" footer="0.3"/>
  <pageSetup orientation="portrait" r:id="rId13"/>
  <drawing r:id="rId14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24862C-A4D0-4484-B55D-DBE04D010481}">
  <dimension ref="A1:A2"/>
  <sheetViews>
    <sheetView showGridLines="0" topLeftCell="A36" zoomScale="70" zoomScaleNormal="130" workbookViewId="0">
      <selection activeCell="N46" sqref="N46"/>
    </sheetView>
  </sheetViews>
  <sheetFormatPr defaultRowHeight="15" x14ac:dyDescent="0.25"/>
  <sheetData>
    <row r="1" spans="1:1" x14ac:dyDescent="0.25">
      <c r="A1" s="1" t="s">
        <v>0</v>
      </c>
    </row>
    <row r="2" spans="1:1" ht="13.9" customHeight="1" x14ac:dyDescent="0.25"/>
  </sheetData>
  <pageMargins left="0.7" right="0.7" top="0.75" bottom="0.75" header="0.3" footer="0.3"/>
  <pageSetup orientation="portrait" horizontalDpi="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FBE714-A708-42DF-A2D3-FE5E64B05D2A}">
  <dimension ref="A1:U44"/>
  <sheetViews>
    <sheetView tabSelected="1" zoomScale="145" zoomScaleNormal="145" workbookViewId="0">
      <selection activeCell="H21" sqref="H21"/>
    </sheetView>
  </sheetViews>
  <sheetFormatPr defaultRowHeight="15" x14ac:dyDescent="0.25"/>
  <cols>
    <col min="1" max="1" width="12.28515625" customWidth="1"/>
    <col min="2" max="2" width="9.85546875" style="4" bestFit="1" customWidth="1"/>
    <col min="3" max="6" width="9.140625" style="4"/>
    <col min="7" max="8" width="15.42578125" style="4" customWidth="1"/>
    <col min="9" max="9" width="16" bestFit="1" customWidth="1"/>
    <col min="10" max="10" width="7.7109375" bestFit="1" customWidth="1"/>
    <col min="11" max="11" width="11.7109375" bestFit="1" customWidth="1"/>
    <col min="12" max="12" width="12.85546875" bestFit="1" customWidth="1"/>
    <col min="13" max="14" width="11.7109375" bestFit="1" customWidth="1"/>
    <col min="15" max="15" width="10" customWidth="1"/>
    <col min="18" max="18" width="11" bestFit="1" customWidth="1"/>
    <col min="20" max="20" width="17" bestFit="1" customWidth="1"/>
  </cols>
  <sheetData>
    <row r="1" spans="1:20" ht="30" x14ac:dyDescent="0.25">
      <c r="A1" s="178"/>
      <c r="B1" s="179" t="s">
        <v>77</v>
      </c>
      <c r="C1" s="179" t="s">
        <v>78</v>
      </c>
      <c r="D1" s="179" t="s">
        <v>79</v>
      </c>
      <c r="E1" s="179" t="s">
        <v>80</v>
      </c>
      <c r="F1" s="179" t="s">
        <v>81</v>
      </c>
      <c r="G1" s="180" t="s">
        <v>229</v>
      </c>
      <c r="H1" s="181" t="s">
        <v>230</v>
      </c>
      <c r="M1" s="169" t="s">
        <v>82</v>
      </c>
      <c r="N1" s="169"/>
      <c r="O1" s="168" t="s">
        <v>83</v>
      </c>
      <c r="P1" s="167" t="s">
        <v>84</v>
      </c>
      <c r="Q1" s="167"/>
      <c r="R1" s="167" t="s">
        <v>85</v>
      </c>
      <c r="S1" s="167"/>
      <c r="T1" s="36"/>
    </row>
    <row r="2" spans="1:20" x14ac:dyDescent="0.25">
      <c r="A2" s="178" t="s">
        <v>86</v>
      </c>
      <c r="B2" s="105">
        <v>27</v>
      </c>
      <c r="C2" s="184">
        <v>0.79</v>
      </c>
      <c r="D2" s="182">
        <v>3100</v>
      </c>
      <c r="E2" s="40">
        <v>3</v>
      </c>
      <c r="F2" s="40">
        <f>B2/E2</f>
        <v>9</v>
      </c>
      <c r="G2" s="171">
        <v>27</v>
      </c>
      <c r="H2" s="172">
        <v>28</v>
      </c>
      <c r="M2" s="39"/>
      <c r="N2" s="37" t="s">
        <v>87</v>
      </c>
      <c r="O2" s="167"/>
      <c r="P2" s="38" t="s">
        <v>88</v>
      </c>
      <c r="Q2" s="38" t="s">
        <v>78</v>
      </c>
      <c r="R2" s="38" t="s">
        <v>88</v>
      </c>
      <c r="S2" s="38" t="s">
        <v>78</v>
      </c>
      <c r="T2" s="36"/>
    </row>
    <row r="3" spans="1:20" x14ac:dyDescent="0.25">
      <c r="A3" s="178" t="s">
        <v>89</v>
      </c>
      <c r="B3" s="106">
        <f>(G2*2)-B2</f>
        <v>27</v>
      </c>
      <c r="C3" s="112">
        <f>C2*B3/B2</f>
        <v>0.79</v>
      </c>
      <c r="D3" s="112">
        <f>D2*B2/B3</f>
        <v>3100</v>
      </c>
      <c r="E3" s="40">
        <v>3</v>
      </c>
      <c r="F3" s="40">
        <f t="shared" ref="F3:F7" si="0">B3/E3</f>
        <v>9</v>
      </c>
      <c r="G3" s="171"/>
      <c r="H3" s="172"/>
      <c r="I3" s="104" t="s">
        <v>90</v>
      </c>
      <c r="J3" s="18">
        <v>135</v>
      </c>
      <c r="M3" s="170" t="s">
        <v>91</v>
      </c>
      <c r="N3" s="38" t="s">
        <v>86</v>
      </c>
      <c r="O3" s="40">
        <v>16</v>
      </c>
      <c r="P3" s="38">
        <v>3000</v>
      </c>
      <c r="Q3" s="38">
        <v>0.18</v>
      </c>
      <c r="R3" s="38">
        <v>4000</v>
      </c>
      <c r="S3" s="38">
        <v>0.6</v>
      </c>
      <c r="T3" s="36"/>
    </row>
    <row r="4" spans="1:20" x14ac:dyDescent="0.25">
      <c r="A4" s="178" t="s">
        <v>92</v>
      </c>
      <c r="B4" s="107">
        <v>27</v>
      </c>
      <c r="C4" s="112">
        <f>C3</f>
        <v>0.79</v>
      </c>
      <c r="D4" s="112">
        <f>D3</f>
        <v>3100</v>
      </c>
      <c r="E4" s="40">
        <v>3</v>
      </c>
      <c r="F4" s="40">
        <f t="shared" si="0"/>
        <v>9</v>
      </c>
      <c r="G4" s="171">
        <v>45</v>
      </c>
      <c r="H4" s="172">
        <v>46</v>
      </c>
      <c r="I4" s="104" t="s">
        <v>93</v>
      </c>
      <c r="J4" s="18">
        <f>((B4+B5+B6+B7+B2+B3)/2)</f>
        <v>132</v>
      </c>
      <c r="M4" s="170"/>
      <c r="N4" s="38" t="s">
        <v>89</v>
      </c>
      <c r="O4" s="40">
        <v>40</v>
      </c>
      <c r="P4" s="38">
        <v>1200</v>
      </c>
      <c r="Q4" s="38">
        <v>0.45</v>
      </c>
      <c r="R4" s="38">
        <v>1600</v>
      </c>
      <c r="S4" s="38">
        <v>1.5</v>
      </c>
      <c r="T4" s="36"/>
    </row>
    <row r="5" spans="1:20" x14ac:dyDescent="0.25">
      <c r="A5" s="178" t="s">
        <v>94</v>
      </c>
      <c r="B5" s="108">
        <f>(G4*2)-B4</f>
        <v>63</v>
      </c>
      <c r="C5" s="112">
        <f>C4*B5/B4</f>
        <v>1.8433333333333335</v>
      </c>
      <c r="D5" s="112">
        <f>D4*B4/B5</f>
        <v>1328.5714285714287</v>
      </c>
      <c r="E5" s="40">
        <v>3</v>
      </c>
      <c r="F5" s="40">
        <f t="shared" si="0"/>
        <v>21</v>
      </c>
      <c r="G5" s="171"/>
      <c r="H5" s="173"/>
      <c r="I5" s="18" t="s">
        <v>231</v>
      </c>
      <c r="J5" s="18">
        <f>(J3-J4)/3</f>
        <v>1</v>
      </c>
      <c r="M5" s="170"/>
      <c r="N5" s="38" t="s">
        <v>92</v>
      </c>
      <c r="O5" s="40">
        <v>22</v>
      </c>
      <c r="P5" s="38">
        <v>1200</v>
      </c>
      <c r="Q5" s="38">
        <v>0.45</v>
      </c>
      <c r="R5" s="38">
        <v>1600</v>
      </c>
      <c r="S5" s="38">
        <v>1.5</v>
      </c>
      <c r="T5" s="36"/>
    </row>
    <row r="6" spans="1:20" x14ac:dyDescent="0.25">
      <c r="A6" s="178" t="s">
        <v>95</v>
      </c>
      <c r="B6" s="109">
        <v>45</v>
      </c>
      <c r="C6" s="112">
        <f>C5</f>
        <v>1.8433333333333335</v>
      </c>
      <c r="D6" s="112">
        <f>D5</f>
        <v>1328.5714285714287</v>
      </c>
      <c r="E6" s="40">
        <v>3</v>
      </c>
      <c r="F6" s="40">
        <f t="shared" si="0"/>
        <v>15</v>
      </c>
      <c r="G6" s="171">
        <v>60</v>
      </c>
      <c r="H6" s="172">
        <v>61</v>
      </c>
      <c r="M6" s="170"/>
      <c r="N6" s="38" t="s">
        <v>94</v>
      </c>
      <c r="O6" s="40">
        <v>70</v>
      </c>
      <c r="P6" s="38">
        <v>377.14</v>
      </c>
      <c r="Q6" s="38">
        <v>1.43</v>
      </c>
      <c r="R6" s="38">
        <v>502.86</v>
      </c>
      <c r="S6" s="38">
        <v>4.7699999999999996</v>
      </c>
      <c r="T6" s="36"/>
    </row>
    <row r="7" spans="1:20" x14ac:dyDescent="0.25">
      <c r="A7" s="178" t="s">
        <v>96</v>
      </c>
      <c r="B7" s="40">
        <f>(G6*2)-B6</f>
        <v>75</v>
      </c>
      <c r="C7" s="183">
        <f>C6*B7/B6</f>
        <v>3.0722222222222224</v>
      </c>
      <c r="D7" s="183">
        <f>D6*B6/B7</f>
        <v>797.14285714285722</v>
      </c>
      <c r="E7" s="40">
        <v>3</v>
      </c>
      <c r="F7" s="40">
        <f t="shared" si="0"/>
        <v>25</v>
      </c>
      <c r="G7" s="171"/>
      <c r="H7" s="172"/>
      <c r="M7" s="170"/>
      <c r="N7" s="38" t="s">
        <v>95</v>
      </c>
      <c r="O7" s="40">
        <v>22</v>
      </c>
      <c r="P7" s="38">
        <v>377.14</v>
      </c>
      <c r="Q7" s="38">
        <v>1.43</v>
      </c>
      <c r="R7" s="38">
        <v>502.86</v>
      </c>
      <c r="S7" s="38">
        <v>4.7699999999999996</v>
      </c>
      <c r="T7" s="36"/>
    </row>
    <row r="8" spans="1:20" x14ac:dyDescent="0.25">
      <c r="A8" s="176" t="s">
        <v>232</v>
      </c>
      <c r="B8" s="177"/>
      <c r="C8" s="174">
        <f>D2/D7</f>
        <v>3.8888888888888884</v>
      </c>
      <c r="D8" s="175" t="s">
        <v>233</v>
      </c>
      <c r="M8" s="170"/>
      <c r="N8" s="38" t="s">
        <v>96</v>
      </c>
      <c r="O8" s="40">
        <v>100</v>
      </c>
      <c r="P8" s="38">
        <v>82.97</v>
      </c>
      <c r="Q8" s="38">
        <v>6.51</v>
      </c>
      <c r="R8" s="38">
        <v>110.63</v>
      </c>
      <c r="S8" s="38">
        <v>21.69</v>
      </c>
      <c r="T8" s="36"/>
    </row>
    <row r="9" spans="1:20" x14ac:dyDescent="0.25">
      <c r="C9" s="110" t="s">
        <v>219</v>
      </c>
      <c r="M9" s="39"/>
      <c r="N9" s="37" t="s">
        <v>97</v>
      </c>
      <c r="O9" s="38"/>
      <c r="P9" s="38">
        <v>36.157024790000001</v>
      </c>
      <c r="Q9" s="38">
        <v>2.7657142999999999E-2</v>
      </c>
      <c r="R9" s="38">
        <v>36.157024790000001</v>
      </c>
      <c r="S9" s="38">
        <v>2.7657142999999999E-2</v>
      </c>
      <c r="T9" s="36"/>
    </row>
    <row r="10" spans="1:20" x14ac:dyDescent="0.25">
      <c r="M10" s="36"/>
      <c r="N10" s="36"/>
      <c r="O10" s="36"/>
      <c r="P10" s="36"/>
      <c r="Q10" s="36"/>
      <c r="R10" s="36"/>
      <c r="S10" s="36"/>
      <c r="T10" s="36"/>
    </row>
    <row r="12" spans="1:20" x14ac:dyDescent="0.25">
      <c r="N12" s="18"/>
      <c r="O12" s="40" t="s">
        <v>77</v>
      </c>
      <c r="P12" s="40" t="s">
        <v>78</v>
      </c>
      <c r="Q12" s="40" t="s">
        <v>79</v>
      </c>
      <c r="R12" s="40" t="s">
        <v>80</v>
      </c>
      <c r="S12" s="40" t="s">
        <v>81</v>
      </c>
      <c r="T12" s="40" t="s">
        <v>218</v>
      </c>
    </row>
    <row r="13" spans="1:20" x14ac:dyDescent="0.25">
      <c r="I13" s="4"/>
      <c r="J13" s="4"/>
      <c r="K13" s="4"/>
      <c r="N13" s="18" t="s">
        <v>86</v>
      </c>
      <c r="O13" s="105">
        <v>20</v>
      </c>
      <c r="P13" s="105">
        <v>0.79</v>
      </c>
      <c r="Q13" s="105">
        <v>3000</v>
      </c>
      <c r="R13" s="40">
        <v>1</v>
      </c>
      <c r="S13" s="40">
        <f>O13/R13</f>
        <v>20</v>
      </c>
      <c r="T13" s="166">
        <v>27.5</v>
      </c>
    </row>
    <row r="14" spans="1:20" x14ac:dyDescent="0.25">
      <c r="H14" s="4">
        <f>G2*2-1</f>
        <v>53</v>
      </c>
      <c r="I14" s="4">
        <v>1</v>
      </c>
      <c r="J14" s="4">
        <f>H14/I14</f>
        <v>53</v>
      </c>
      <c r="K14" s="4"/>
      <c r="N14" s="18" t="s">
        <v>89</v>
      </c>
      <c r="O14" s="106">
        <f>(T13*2)-O13</f>
        <v>35</v>
      </c>
      <c r="P14" s="40">
        <f>P13*O14/O13</f>
        <v>1.3825000000000001</v>
      </c>
      <c r="Q14" s="40">
        <f>Q13*O13/O14</f>
        <v>1714.2857142857142</v>
      </c>
      <c r="R14" s="40">
        <v>1</v>
      </c>
      <c r="S14" s="40">
        <f t="shared" ref="S14:S18" si="1">O14/R14</f>
        <v>35</v>
      </c>
      <c r="T14" s="166"/>
    </row>
    <row r="15" spans="1:20" x14ac:dyDescent="0.25">
      <c r="H15" s="4">
        <f>G4*2-1</f>
        <v>89</v>
      </c>
      <c r="I15" s="4">
        <v>1</v>
      </c>
      <c r="J15" s="4">
        <f t="shared" ref="J15:J16" si="2">H15/I15</f>
        <v>89</v>
      </c>
      <c r="K15" s="4"/>
      <c r="N15" s="18" t="s">
        <v>92</v>
      </c>
      <c r="O15" s="107">
        <v>30</v>
      </c>
      <c r="P15" s="40">
        <f>P14</f>
        <v>1.3825000000000001</v>
      </c>
      <c r="Q15" s="40">
        <f>Q14</f>
        <v>1714.2857142857142</v>
      </c>
      <c r="R15" s="40">
        <v>1</v>
      </c>
      <c r="S15" s="40">
        <f t="shared" si="1"/>
        <v>30</v>
      </c>
      <c r="T15" s="166">
        <v>45.5</v>
      </c>
    </row>
    <row r="16" spans="1:20" x14ac:dyDescent="0.25">
      <c r="H16" s="4">
        <f>G6*2-1</f>
        <v>119</v>
      </c>
      <c r="I16" s="4">
        <v>1</v>
      </c>
      <c r="J16" s="4">
        <f t="shared" si="2"/>
        <v>119</v>
      </c>
      <c r="K16" s="4"/>
      <c r="N16" s="18" t="s">
        <v>94</v>
      </c>
      <c r="O16" s="108">
        <f>(T15*2)-O15</f>
        <v>61</v>
      </c>
      <c r="P16" s="40">
        <f>P15*O16/O15</f>
        <v>2.8110833333333338</v>
      </c>
      <c r="Q16" s="40">
        <f>Q15*O15/O16</f>
        <v>843.09133489461351</v>
      </c>
      <c r="R16" s="40">
        <v>1</v>
      </c>
      <c r="S16" s="40">
        <f t="shared" si="1"/>
        <v>61</v>
      </c>
      <c r="T16" s="166"/>
    </row>
    <row r="17" spans="9:21" x14ac:dyDescent="0.25">
      <c r="I17" s="4"/>
      <c r="J17" s="4"/>
      <c r="K17" s="4"/>
      <c r="N17" s="18" t="s">
        <v>95</v>
      </c>
      <c r="O17" s="109">
        <v>30</v>
      </c>
      <c r="P17" s="40">
        <f>P16</f>
        <v>2.8110833333333338</v>
      </c>
      <c r="Q17" s="40">
        <f>Q16</f>
        <v>843.09133489461351</v>
      </c>
      <c r="R17" s="40">
        <v>1</v>
      </c>
      <c r="S17" s="40">
        <f t="shared" si="1"/>
        <v>30</v>
      </c>
      <c r="T17" s="166">
        <v>60.5</v>
      </c>
    </row>
    <row r="18" spans="9:21" x14ac:dyDescent="0.25">
      <c r="I18" s="4"/>
      <c r="J18" s="4"/>
      <c r="K18" s="4"/>
      <c r="N18" s="18" t="s">
        <v>96</v>
      </c>
      <c r="O18" s="40">
        <f>(T17*2)-O17</f>
        <v>91</v>
      </c>
      <c r="P18" s="40">
        <f>P17*O18/O17</f>
        <v>8.5269527777777796</v>
      </c>
      <c r="Q18" s="40">
        <f>Q17*O17/O18</f>
        <v>277.94219831690555</v>
      </c>
      <c r="R18" s="40">
        <v>1</v>
      </c>
      <c r="S18" s="40">
        <f t="shared" si="1"/>
        <v>91</v>
      </c>
      <c r="T18" s="166"/>
    </row>
    <row r="19" spans="9:21" x14ac:dyDescent="0.25">
      <c r="I19" s="4"/>
      <c r="J19" s="4"/>
      <c r="K19" s="4"/>
    </row>
    <row r="20" spans="9:21" x14ac:dyDescent="0.25">
      <c r="I20" s="4"/>
      <c r="J20" s="4"/>
      <c r="K20" s="4"/>
    </row>
    <row r="21" spans="9:21" ht="45" x14ac:dyDescent="0.25">
      <c r="I21" s="4"/>
      <c r="J21" s="4"/>
      <c r="K21" s="4"/>
      <c r="N21" s="18"/>
      <c r="O21" s="40" t="s">
        <v>77</v>
      </c>
      <c r="P21" s="40" t="s">
        <v>78</v>
      </c>
      <c r="Q21" s="40" t="s">
        <v>79</v>
      </c>
      <c r="R21" s="40" t="s">
        <v>80</v>
      </c>
      <c r="S21" s="40" t="s">
        <v>81</v>
      </c>
      <c r="T21" s="103" t="s">
        <v>229</v>
      </c>
      <c r="U21" s="103" t="s">
        <v>230</v>
      </c>
    </row>
    <row r="22" spans="9:21" x14ac:dyDescent="0.25">
      <c r="I22" s="4"/>
      <c r="J22" s="4"/>
      <c r="K22" s="4"/>
      <c r="N22" s="18" t="s">
        <v>86</v>
      </c>
      <c r="O22" s="105">
        <v>22</v>
      </c>
      <c r="P22" s="113">
        <v>0.79</v>
      </c>
      <c r="Q22" s="105">
        <v>3000</v>
      </c>
      <c r="R22" s="40">
        <v>2</v>
      </c>
      <c r="S22" s="40">
        <f>O22/R22</f>
        <v>11</v>
      </c>
      <c r="T22" s="166">
        <v>27</v>
      </c>
      <c r="U22" s="166">
        <v>28</v>
      </c>
    </row>
    <row r="23" spans="9:21" x14ac:dyDescent="0.25">
      <c r="I23" s="4"/>
      <c r="J23" s="4"/>
      <c r="K23" s="4"/>
      <c r="L23" s="4"/>
      <c r="M23" s="4"/>
      <c r="N23" s="18" t="s">
        <v>89</v>
      </c>
      <c r="O23" s="106">
        <f>(T22*2)-O22</f>
        <v>32</v>
      </c>
      <c r="P23" s="112">
        <f>P22*O23/O22</f>
        <v>1.1490909090909092</v>
      </c>
      <c r="Q23" s="112">
        <f>Q22*O22/O23</f>
        <v>2062.5</v>
      </c>
      <c r="R23" s="40">
        <v>2</v>
      </c>
      <c r="S23" s="40">
        <f t="shared" ref="S23:S27" si="3">O23/R23</f>
        <v>16</v>
      </c>
      <c r="T23" s="166"/>
      <c r="U23" s="166"/>
    </row>
    <row r="24" spans="9:21" x14ac:dyDescent="0.25">
      <c r="N24" s="18" t="s">
        <v>92</v>
      </c>
      <c r="O24" s="107">
        <v>32</v>
      </c>
      <c r="P24" s="112">
        <f>P23</f>
        <v>1.1490909090909092</v>
      </c>
      <c r="Q24" s="112">
        <f>Q23</f>
        <v>2062.5</v>
      </c>
      <c r="R24" s="40">
        <v>2</v>
      </c>
      <c r="S24" s="40">
        <f t="shared" si="3"/>
        <v>16</v>
      </c>
      <c r="T24" s="166">
        <v>45</v>
      </c>
      <c r="U24" s="166">
        <v>46</v>
      </c>
    </row>
    <row r="25" spans="9:21" x14ac:dyDescent="0.25">
      <c r="N25" s="18" t="s">
        <v>94</v>
      </c>
      <c r="O25" s="108">
        <f>(T24*2)-O24</f>
        <v>58</v>
      </c>
      <c r="P25" s="112">
        <f>P24*O25/O24</f>
        <v>2.082727272727273</v>
      </c>
      <c r="Q25" s="112">
        <f>Q24*O24/O25</f>
        <v>1137.9310344827586</v>
      </c>
      <c r="R25" s="40">
        <v>2</v>
      </c>
      <c r="S25" s="40">
        <f t="shared" si="3"/>
        <v>29</v>
      </c>
      <c r="T25" s="166"/>
      <c r="U25" s="166"/>
    </row>
    <row r="26" spans="9:21" x14ac:dyDescent="0.25">
      <c r="N26" s="18" t="s">
        <v>95</v>
      </c>
      <c r="O26" s="109">
        <v>42</v>
      </c>
      <c r="P26" s="112">
        <f>P25</f>
        <v>2.082727272727273</v>
      </c>
      <c r="Q26" s="112">
        <f>Q25</f>
        <v>1137.9310344827586</v>
      </c>
      <c r="R26" s="40">
        <v>2</v>
      </c>
      <c r="S26" s="40">
        <f t="shared" si="3"/>
        <v>21</v>
      </c>
      <c r="T26" s="166">
        <v>60</v>
      </c>
      <c r="U26" s="166">
        <v>61</v>
      </c>
    </row>
    <row r="27" spans="9:21" x14ac:dyDescent="0.25">
      <c r="N27" s="18" t="s">
        <v>96</v>
      </c>
      <c r="O27" s="40">
        <f>(T26*2)-O26</f>
        <v>78</v>
      </c>
      <c r="P27" s="112">
        <f>P26*O27/O26</f>
        <v>3.8679220779220782</v>
      </c>
      <c r="Q27" s="112">
        <f>Q26*O26/O27</f>
        <v>612.73209549071623</v>
      </c>
      <c r="R27" s="40">
        <v>2</v>
      </c>
      <c r="S27" s="40">
        <f t="shared" si="3"/>
        <v>39</v>
      </c>
      <c r="T27" s="166"/>
      <c r="U27" s="166"/>
    </row>
    <row r="29" spans="9:21" ht="30" x14ac:dyDescent="0.25">
      <c r="N29" s="18"/>
      <c r="O29" s="40" t="s">
        <v>77</v>
      </c>
      <c r="P29" s="40" t="s">
        <v>78</v>
      </c>
      <c r="Q29" s="40" t="s">
        <v>79</v>
      </c>
      <c r="R29" s="40" t="s">
        <v>80</v>
      </c>
      <c r="S29" s="40" t="s">
        <v>81</v>
      </c>
      <c r="T29" s="111" t="s">
        <v>229</v>
      </c>
    </row>
    <row r="30" spans="9:21" x14ac:dyDescent="0.25">
      <c r="N30" s="18" t="s">
        <v>86</v>
      </c>
      <c r="O30" s="105">
        <v>27</v>
      </c>
      <c r="P30" s="113">
        <v>0.79</v>
      </c>
      <c r="Q30" s="105">
        <v>3000</v>
      </c>
      <c r="R30" s="40">
        <v>3</v>
      </c>
      <c r="S30" s="40">
        <f>O30/R30</f>
        <v>9</v>
      </c>
      <c r="T30" s="171">
        <v>27</v>
      </c>
    </row>
    <row r="31" spans="9:21" x14ac:dyDescent="0.25">
      <c r="N31" s="18" t="s">
        <v>89</v>
      </c>
      <c r="O31" s="106">
        <f>(T30*2)-O30</f>
        <v>27</v>
      </c>
      <c r="P31" s="112">
        <f>P30*O31/O30</f>
        <v>0.79</v>
      </c>
      <c r="Q31" s="112">
        <f>Q30*O30/O31</f>
        <v>3000</v>
      </c>
      <c r="R31" s="40">
        <v>3</v>
      </c>
      <c r="S31" s="40">
        <f t="shared" ref="S31:S35" si="4">O31/R31</f>
        <v>9</v>
      </c>
      <c r="T31" s="171"/>
    </row>
    <row r="32" spans="9:21" x14ac:dyDescent="0.25">
      <c r="N32" s="18" t="s">
        <v>92</v>
      </c>
      <c r="O32" s="107">
        <v>27</v>
      </c>
      <c r="P32" s="112">
        <f>P31</f>
        <v>0.79</v>
      </c>
      <c r="Q32" s="112">
        <f>Q31</f>
        <v>3000</v>
      </c>
      <c r="R32" s="40">
        <v>3</v>
      </c>
      <c r="S32" s="40">
        <f t="shared" si="4"/>
        <v>9</v>
      </c>
      <c r="T32" s="171">
        <v>45</v>
      </c>
    </row>
    <row r="33" spans="1:20" x14ac:dyDescent="0.25">
      <c r="N33" s="18" t="s">
        <v>94</v>
      </c>
      <c r="O33" s="108">
        <f>(T32*2)-O32</f>
        <v>63</v>
      </c>
      <c r="P33" s="112">
        <f>P32*O33/O32</f>
        <v>1.8433333333333335</v>
      </c>
      <c r="Q33" s="112">
        <f>Q32*O32/O33</f>
        <v>1285.7142857142858</v>
      </c>
      <c r="R33" s="40">
        <v>3</v>
      </c>
      <c r="S33" s="40">
        <f t="shared" si="4"/>
        <v>21</v>
      </c>
      <c r="T33" s="171"/>
    </row>
    <row r="34" spans="1:20" x14ac:dyDescent="0.25">
      <c r="N34" s="18" t="s">
        <v>95</v>
      </c>
      <c r="O34" s="109">
        <v>45</v>
      </c>
      <c r="P34" s="112">
        <f>P33</f>
        <v>1.8433333333333335</v>
      </c>
      <c r="Q34" s="112">
        <f>Q33</f>
        <v>1285.7142857142858</v>
      </c>
      <c r="R34" s="40">
        <v>3</v>
      </c>
      <c r="S34" s="40">
        <f t="shared" si="4"/>
        <v>15</v>
      </c>
      <c r="T34" s="171">
        <v>60</v>
      </c>
    </row>
    <row r="35" spans="1:20" x14ac:dyDescent="0.25">
      <c r="N35" s="18" t="s">
        <v>96</v>
      </c>
      <c r="O35" s="40">
        <f>(T34*2)-O34</f>
        <v>75</v>
      </c>
      <c r="P35" s="112">
        <f>P34*O35/O34</f>
        <v>3.0722222222222224</v>
      </c>
      <c r="Q35" s="112">
        <f>Q34*O34/O35</f>
        <v>771.42857142857144</v>
      </c>
      <c r="R35" s="40">
        <v>3</v>
      </c>
      <c r="S35" s="40">
        <f t="shared" si="4"/>
        <v>25</v>
      </c>
      <c r="T35" s="171"/>
    </row>
    <row r="38" spans="1:20" x14ac:dyDescent="0.25">
      <c r="A38" s="40"/>
      <c r="B38" s="40" t="s">
        <v>220</v>
      </c>
      <c r="C38" s="40"/>
      <c r="D38" s="40" t="s">
        <v>221</v>
      </c>
      <c r="E38" s="40"/>
    </row>
    <row r="39" spans="1:20" ht="30" x14ac:dyDescent="0.25">
      <c r="A39" s="103" t="s">
        <v>222</v>
      </c>
      <c r="B39" s="40" t="s">
        <v>223</v>
      </c>
      <c r="C39" s="40">
        <v>280</v>
      </c>
      <c r="D39" s="40" t="s">
        <v>223</v>
      </c>
      <c r="E39" s="40">
        <f>E40+E41+E41</f>
        <v>72</v>
      </c>
    </row>
    <row r="40" spans="1:20" x14ac:dyDescent="0.25">
      <c r="A40" s="40"/>
      <c r="B40" s="40" t="s">
        <v>224</v>
      </c>
      <c r="C40" s="40">
        <v>3000</v>
      </c>
      <c r="D40" s="40" t="s">
        <v>224</v>
      </c>
      <c r="E40" s="40">
        <v>24</v>
      </c>
    </row>
    <row r="41" spans="1:20" ht="30" x14ac:dyDescent="0.25">
      <c r="A41" s="103" t="s">
        <v>225</v>
      </c>
      <c r="B41" s="40" t="s">
        <v>224</v>
      </c>
      <c r="C41" s="40">
        <v>3000</v>
      </c>
      <c r="D41" s="40" t="s">
        <v>226</v>
      </c>
      <c r="E41" s="40">
        <v>24</v>
      </c>
    </row>
    <row r="42" spans="1:20" x14ac:dyDescent="0.25">
      <c r="A42" s="40"/>
      <c r="B42" s="40" t="s">
        <v>227</v>
      </c>
      <c r="C42" s="40">
        <f>(C41*E40)/(E40+E39)</f>
        <v>750</v>
      </c>
      <c r="D42" s="40"/>
      <c r="E42" s="40"/>
    </row>
    <row r="43" spans="1:20" ht="30" x14ac:dyDescent="0.25">
      <c r="A43" s="103" t="s">
        <v>228</v>
      </c>
      <c r="B43" s="40" t="s">
        <v>223</v>
      </c>
      <c r="C43" s="40">
        <v>280</v>
      </c>
      <c r="D43" s="40"/>
      <c r="E43" s="40"/>
    </row>
    <row r="44" spans="1:20" x14ac:dyDescent="0.25">
      <c r="A44" s="40"/>
      <c r="B44" s="40" t="s">
        <v>227</v>
      </c>
      <c r="C44" s="40">
        <v>226.1538462</v>
      </c>
      <c r="D44" s="40"/>
      <c r="E44" s="40"/>
    </row>
  </sheetData>
  <mergeCells count="24">
    <mergeCell ref="T30:T31"/>
    <mergeCell ref="T32:T33"/>
    <mergeCell ref="T34:T35"/>
    <mergeCell ref="A8:B8"/>
    <mergeCell ref="T13:T14"/>
    <mergeCell ref="T15:T16"/>
    <mergeCell ref="T17:T18"/>
    <mergeCell ref="G2:G3"/>
    <mergeCell ref="G4:G5"/>
    <mergeCell ref="G6:G7"/>
    <mergeCell ref="H2:H3"/>
    <mergeCell ref="H4:H5"/>
    <mergeCell ref="H6:H7"/>
    <mergeCell ref="R1:S1"/>
    <mergeCell ref="O1:O2"/>
    <mergeCell ref="M1:N1"/>
    <mergeCell ref="P1:Q1"/>
    <mergeCell ref="M3:M8"/>
    <mergeCell ref="T22:T23"/>
    <mergeCell ref="U22:U23"/>
    <mergeCell ref="T24:T25"/>
    <mergeCell ref="U24:U25"/>
    <mergeCell ref="T26:T27"/>
    <mergeCell ref="U26:U27"/>
  </mergeCells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f10e9b49-2980-4c93-a021-cbc63b8a55f6">
      <Terms xmlns="http://schemas.microsoft.com/office/infopath/2007/PartnerControls"/>
    </lcf76f155ced4ddcb4097134ff3c332f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00C03FA1DACC0F42BB9947EFDF68733B" ma:contentTypeVersion="14" ma:contentTypeDescription="Create a new document." ma:contentTypeScope="" ma:versionID="e27c77312c74f59b1ba90e69906164cc">
  <xsd:schema xmlns:xsd="http://www.w3.org/2001/XMLSchema" xmlns:xs="http://www.w3.org/2001/XMLSchema" xmlns:p="http://schemas.microsoft.com/office/2006/metadata/properties" xmlns:ns2="f10e9b49-2980-4c93-a021-cbc63b8a55f6" xmlns:ns3="bb0fa7d6-b65f-442d-b609-2bf4db244b52" targetNamespace="http://schemas.microsoft.com/office/2006/metadata/properties" ma:root="true" ma:fieldsID="148c5e2148c01f2221ba9b4b6d3a45ed" ns2:_="" ns3:_="">
    <xsd:import namespace="f10e9b49-2980-4c93-a021-cbc63b8a55f6"/>
    <xsd:import namespace="bb0fa7d6-b65f-442d-b609-2bf4db244b52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DateTaken" minOccurs="0"/>
                <xsd:element ref="ns2:MediaServiceAutoTags" minOccurs="0"/>
                <xsd:element ref="ns2:MediaLengthInSeconds" minOccurs="0"/>
                <xsd:element ref="ns2:lcf76f155ced4ddcb4097134ff3c332f" minOccurs="0"/>
                <xsd:element ref="ns2:MediaServiceGenerationTime" minOccurs="0"/>
                <xsd:element ref="ns2:MediaServiceEventHashCode" minOccurs="0"/>
                <xsd:element ref="ns2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10e9b49-2980-4c93-a021-cbc63b8a55f6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5" nillable="true" ma:displayName="Tags" ma:internalName="MediaServiceAutoTags" ma:readOnly="true">
      <xsd:simpleType>
        <xsd:restriction base="dms:Text"/>
      </xsd:simpleType>
    </xsd:element>
    <xsd:element name="MediaLengthInSeconds" ma:index="16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8" nillable="true" ma:taxonomy="true" ma:internalName="lcf76f155ced4ddcb4097134ff3c332f" ma:taxonomyFieldName="MediaServiceImageTags" ma:displayName="Image Tags" ma:readOnly="false" ma:fieldId="{5cf76f15-5ced-4ddc-b409-7134ff3c332f}" ma:taxonomyMulti="true" ma:sspId="0d2bffbd-0c60-4386-8ed0-9606cca4152e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GenerationTime" ma:index="19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20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2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b0fa7d6-b65f-442d-b609-2bf4db244b52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7231AA44-0DFC-41FF-A797-95E7F3B6896C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DFEEED81-6304-44C2-B071-94A64BD7E2CF}">
  <ds:schemaRefs>
    <ds:schemaRef ds:uri="http://www.w3.org/XML/1998/namespace"/>
    <ds:schemaRef ds:uri="http://purl.org/dc/terms/"/>
    <ds:schemaRef ds:uri="http://purl.org/dc/elements/1.1/"/>
    <ds:schemaRef ds:uri="f10e9b49-2980-4c93-a021-cbc63b8a55f6"/>
    <ds:schemaRef ds:uri="bb0fa7d6-b65f-442d-b609-2bf4db244b52"/>
    <ds:schemaRef ds:uri="http://schemas.microsoft.com/office/2006/documentManagement/types"/>
    <ds:schemaRef ds:uri="http://purl.org/dc/dcmitype/"/>
    <ds:schemaRef ds:uri="http://schemas.microsoft.com/office/infopath/2007/PartnerControls"/>
    <ds:schemaRef ds:uri="http://schemas.openxmlformats.org/package/2006/metadata/core-properties"/>
    <ds:schemaRef ds:uri="http://schemas.microsoft.com/office/2006/metadata/properties"/>
  </ds:schemaRefs>
</ds:datastoreItem>
</file>

<file path=customXml/itemProps3.xml><?xml version="1.0" encoding="utf-8"?>
<ds:datastoreItem xmlns:ds="http://schemas.openxmlformats.org/officeDocument/2006/customXml" ds:itemID="{F8235560-AA02-4CE7-A6F4-11341356ADB2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f10e9b49-2980-4c93-a021-cbc63b8a55f6"/>
    <ds:schemaRef ds:uri="bb0fa7d6-b65f-442d-b609-2bf4db244b5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DFMEA</vt:lpstr>
      <vt:lpstr>Wheat Mill EE Architecture</vt:lpstr>
      <vt:lpstr>Wheat Mill EE FLow Chart_Rev3</vt:lpstr>
      <vt:lpstr>Prototype View Screenshots</vt:lpstr>
      <vt:lpstr>Wheat Mill EE FLow Chart_Rev2</vt:lpstr>
      <vt:lpstr>Sensor Placement Diagram</vt:lpstr>
      <vt:lpstr>EE BOM_Off the Shelf</vt:lpstr>
      <vt:lpstr>Wheat Mill EE Flow Chart_Rev1</vt:lpstr>
      <vt:lpstr>Gear Train Calculation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Reynald Sabug</dc:creator>
  <cp:keywords/>
  <dc:description/>
  <cp:lastModifiedBy>Jemar Catubig</cp:lastModifiedBy>
  <cp:revision/>
  <dcterms:created xsi:type="dcterms:W3CDTF">2022-11-18T08:12:10Z</dcterms:created>
  <dcterms:modified xsi:type="dcterms:W3CDTF">2023-03-14T07:45:19Z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0x01010000C03FA1DACC0F42BB9947EFDF68733B</vt:lpwstr>
  </property>
  <property fmtid="{D5CDD505-2E9C-101B-9397-08002B2CF9AE}" pid="3" name="MediaServiceImageTags">
    <vt:lpwstr/>
  </property>
</Properties>
</file>